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hidePivotFieldList="1"/>
  <xr:revisionPtr revIDLastSave="0" documentId="8_{30CD9E0B-F4BE-4087-B5C1-D61DE867C9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מחשבון הלוואה" sheetId="1" r:id="rId1"/>
  </sheets>
  <definedNames>
    <definedName name="_xlnm.Print_Area" localSheetId="0">'מחשבון הלוואה'!$A:$I</definedName>
    <definedName name="_xlnm.Print_Titles" localSheetId="0">'מחשבון הלוואה'!$16:$16</definedName>
    <definedName name="אזור_הדפסה_SET">OFFSET('מחשבון הלוואה'!$B$2,,,שורה_אחרונה,עמודה_אחרונה)</definedName>
    <definedName name="ההלוואה_לא_שולמה">IF(מספר_תשלום&lt;=מספר_תשלומים,1,0)</definedName>
    <definedName name="ההלוואה_תקינה">IF(סכום_הלוואה*שיעור_ריבית*שנות_הלוואה*תאריך_התחלה_של_הלוואה&gt;0,1,0)</definedName>
    <definedName name="יתרת_סגירה">-FV(שיעור_ריבית/12,מספר_תשלום,-תשלום_חודשי,סכום_הלוואה)</definedName>
    <definedName name="כותרת_עמודה1">הלוואה[[#Headers],[מס'' תשלום]]</definedName>
    <definedName name="מספר_תשלום">ROW()-שורת_כותרת</definedName>
    <definedName name="מספר_תשלומים">'מחשבון הלוואה'!$D$12</definedName>
    <definedName name="סכום_הלוואה">'מחשבון הלוואה'!$D$5</definedName>
    <definedName name="סכום_ריבית">-IPMT(שיעור_ריבית/12,מספר_תשלום,מספר_תשלומים,סכום_הלוואה)</definedName>
    <definedName name="עלות_הלוואה_כוללת">'מחשבון הלוואה'!$D$14</definedName>
    <definedName name="עמודה_אחרונה">COUNTA('מחשבון הלוואה'!$16:$16)</definedName>
    <definedName name="ערך_הלוואה">-FV(שיעור_ריבית/12,מספר_תשלום-1,-תשלום_חודשי,סכום_הלוואה)</definedName>
    <definedName name="קרן">-PPMT(שיעור_ריבית/12,מספר_תשלום,מספר_תשלומים,סכום_הלוואה)</definedName>
    <definedName name="ריבית_כוללת">'מחשבון הלוואה'!$D$13</definedName>
    <definedName name="שורה_אחרונה">MATCH(9.99E+307,'מחשבון הלוואה'!$B:$B)</definedName>
    <definedName name="שורת_כותרת">ROW('מחשבון הלוואה'!$16:$16)</definedName>
    <definedName name="שיעור_ריבית">'מחשבון הלוואה'!$D$6</definedName>
    <definedName name="שנות_הלוואה">'מחשבון הלוואה'!$D$7</definedName>
    <definedName name="תאריך_התחלה_של_הלוואה">'מחשבון הלוואה'!$D$8</definedName>
    <definedName name="תאריך_תשלום">DATE(YEAR(תאריך_התחלה_של_הלוואה),MONTH(תאריך_התחלה_של_הלוואה)+מספר_תשלום,DAY(תאריך_התחלה_של_הלוואה))</definedName>
    <definedName name="תשלום_חודשי">-PMT(שיעור_ריבית/12,מספר_תשלומים,סכום_הלוואה)</definedName>
  </definedNames>
  <calcPr calcId="191028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12" i="1" s="1"/>
  <c r="H17" i="1" l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2" i="1"/>
  <c r="H277" i="1"/>
  <c r="H282" i="1"/>
  <c r="H288" i="1"/>
  <c r="H293" i="1"/>
  <c r="H298" i="1"/>
  <c r="H304" i="1"/>
  <c r="H309" i="1"/>
  <c r="H314" i="1"/>
  <c r="H320" i="1"/>
  <c r="H325" i="1"/>
  <c r="H330" i="1"/>
  <c r="H336" i="1"/>
  <c r="H341" i="1"/>
  <c r="H346" i="1"/>
  <c r="H352" i="1"/>
  <c r="H357" i="1"/>
  <c r="H361" i="1"/>
  <c r="H365" i="1"/>
  <c r="H369" i="1"/>
  <c r="H373" i="1"/>
  <c r="H28" i="1"/>
  <c r="H76" i="1"/>
  <c r="H108" i="1"/>
  <c r="H140" i="1"/>
  <c r="H172" i="1"/>
  <c r="H188" i="1"/>
  <c r="H236" i="1"/>
  <c r="H268" i="1"/>
  <c r="H280" i="1"/>
  <c r="H290" i="1"/>
  <c r="H301" i="1"/>
  <c r="H312" i="1"/>
  <c r="H322" i="1"/>
  <c r="H333" i="1"/>
  <c r="H344" i="1"/>
  <c r="H354" i="1"/>
  <c r="H363" i="1"/>
  <c r="H371" i="1"/>
  <c r="H32" i="1"/>
  <c r="H64" i="1"/>
  <c r="H96" i="1"/>
  <c r="H128" i="1"/>
  <c r="H160" i="1"/>
  <c r="H192" i="1"/>
  <c r="H224" i="1"/>
  <c r="H256" i="1"/>
  <c r="H276" i="1"/>
  <c r="H286" i="1"/>
  <c r="H297" i="1"/>
  <c r="H308" i="1"/>
  <c r="H318" i="1"/>
  <c r="H329" i="1"/>
  <c r="H340" i="1"/>
  <c r="H350" i="1"/>
  <c r="H360" i="1"/>
  <c r="H368" i="1"/>
  <c r="H376" i="1"/>
  <c r="H24" i="1"/>
  <c r="H40" i="1"/>
  <c r="H56" i="1"/>
  <c r="H72" i="1"/>
  <c r="H88" i="1"/>
  <c r="H104" i="1"/>
  <c r="H120" i="1"/>
  <c r="H136" i="1"/>
  <c r="H152" i="1"/>
  <c r="H168" i="1"/>
  <c r="H184" i="1"/>
  <c r="H200" i="1"/>
  <c r="H216" i="1"/>
  <c r="H232" i="1"/>
  <c r="H248" i="1"/>
  <c r="H264" i="1"/>
  <c r="H273" i="1"/>
  <c r="H278" i="1"/>
  <c r="H284" i="1"/>
  <c r="H289" i="1"/>
  <c r="H294" i="1"/>
  <c r="H300" i="1"/>
  <c r="H305" i="1"/>
  <c r="H310" i="1"/>
  <c r="H316" i="1"/>
  <c r="H321" i="1"/>
  <c r="H326" i="1"/>
  <c r="H332" i="1"/>
  <c r="H337" i="1"/>
  <c r="H342" i="1"/>
  <c r="H348" i="1"/>
  <c r="H353" i="1"/>
  <c r="H358" i="1"/>
  <c r="H362" i="1"/>
  <c r="H366" i="1"/>
  <c r="H370" i="1"/>
  <c r="H374" i="1"/>
  <c r="H44" i="1"/>
  <c r="H60" i="1"/>
  <c r="H92" i="1"/>
  <c r="H124" i="1"/>
  <c r="H156" i="1"/>
  <c r="H204" i="1"/>
  <c r="H220" i="1"/>
  <c r="H252" i="1"/>
  <c r="H274" i="1"/>
  <c r="H285" i="1"/>
  <c r="H296" i="1"/>
  <c r="H306" i="1"/>
  <c r="H317" i="1"/>
  <c r="H328" i="1"/>
  <c r="H338" i="1"/>
  <c r="H349" i="1"/>
  <c r="H359" i="1"/>
  <c r="H367" i="1"/>
  <c r="H375" i="1"/>
  <c r="H48" i="1"/>
  <c r="H80" i="1"/>
  <c r="H112" i="1"/>
  <c r="H144" i="1"/>
  <c r="H176" i="1"/>
  <c r="H208" i="1"/>
  <c r="H240" i="1"/>
  <c r="H269" i="1"/>
  <c r="H281" i="1"/>
  <c r="H292" i="1"/>
  <c r="H302" i="1"/>
  <c r="H313" i="1"/>
  <c r="H324" i="1"/>
  <c r="H334" i="1"/>
  <c r="H345" i="1"/>
  <c r="H356" i="1"/>
  <c r="H364" i="1"/>
  <c r="H372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20" i="1"/>
  <c r="G36" i="1"/>
  <c r="G52" i="1"/>
  <c r="G68" i="1"/>
  <c r="G84" i="1"/>
  <c r="G100" i="1"/>
  <c r="G116" i="1"/>
  <c r="G132" i="1"/>
  <c r="G148" i="1"/>
  <c r="G164" i="1"/>
  <c r="G180" i="1"/>
  <c r="G196" i="1"/>
  <c r="G212" i="1"/>
  <c r="G228" i="1"/>
  <c r="G244" i="1"/>
  <c r="G260" i="1"/>
  <c r="G272" i="1"/>
  <c r="G280" i="1"/>
  <c r="G285" i="1"/>
  <c r="G290" i="1"/>
  <c r="G296" i="1"/>
  <c r="G301" i="1"/>
  <c r="G306" i="1"/>
  <c r="G312" i="1"/>
  <c r="G317" i="1"/>
  <c r="G322" i="1"/>
  <c r="G328" i="1"/>
  <c r="G333" i="1"/>
  <c r="G338" i="1"/>
  <c r="G344" i="1"/>
  <c r="G349" i="1"/>
  <c r="G354" i="1"/>
  <c r="G359" i="1"/>
  <c r="G363" i="1"/>
  <c r="G367" i="1"/>
  <c r="G371" i="1"/>
  <c r="G375" i="1"/>
  <c r="G350" i="1"/>
  <c r="G356" i="1"/>
  <c r="G364" i="1"/>
  <c r="G372" i="1"/>
  <c r="G376" i="1"/>
  <c r="G44" i="1"/>
  <c r="G76" i="1"/>
  <c r="G108" i="1"/>
  <c r="G124" i="1"/>
  <c r="G156" i="1"/>
  <c r="G172" i="1"/>
  <c r="G204" i="1"/>
  <c r="G236" i="1"/>
  <c r="G268" i="1"/>
  <c r="G276" i="1"/>
  <c r="G288" i="1"/>
  <c r="G298" i="1"/>
  <c r="G304" i="1"/>
  <c r="G314" i="1"/>
  <c r="G325" i="1"/>
  <c r="G330" i="1"/>
  <c r="G341" i="1"/>
  <c r="G352" i="1"/>
  <c r="G357" i="1"/>
  <c r="G365" i="1"/>
  <c r="G369" i="1"/>
  <c r="G32" i="1"/>
  <c r="G64" i="1"/>
  <c r="G80" i="1"/>
  <c r="G112" i="1"/>
  <c r="G144" i="1"/>
  <c r="G176" i="1"/>
  <c r="G192" i="1"/>
  <c r="G224" i="1"/>
  <c r="G240" i="1"/>
  <c r="G269" i="1"/>
  <c r="G277" i="1"/>
  <c r="G289" i="1"/>
  <c r="G300" i="1"/>
  <c r="G305" i="1"/>
  <c r="G316" i="1"/>
  <c r="G326" i="1"/>
  <c r="G337" i="1"/>
  <c r="G342" i="1"/>
  <c r="G353" i="1"/>
  <c r="G362" i="1"/>
  <c r="G366" i="1"/>
  <c r="G374" i="1"/>
  <c r="G24" i="1"/>
  <c r="G40" i="1"/>
  <c r="G56" i="1"/>
  <c r="G72" i="1"/>
  <c r="G88" i="1"/>
  <c r="G104" i="1"/>
  <c r="G120" i="1"/>
  <c r="G136" i="1"/>
  <c r="G152" i="1"/>
  <c r="G168" i="1"/>
  <c r="G184" i="1"/>
  <c r="G200" i="1"/>
  <c r="G216" i="1"/>
  <c r="G232" i="1"/>
  <c r="G248" i="1"/>
  <c r="G264" i="1"/>
  <c r="G273" i="1"/>
  <c r="G281" i="1"/>
  <c r="G286" i="1"/>
  <c r="G292" i="1"/>
  <c r="G297" i="1"/>
  <c r="G302" i="1"/>
  <c r="G308" i="1"/>
  <c r="G313" i="1"/>
  <c r="G318" i="1"/>
  <c r="G324" i="1"/>
  <c r="G329" i="1"/>
  <c r="G334" i="1"/>
  <c r="G340" i="1"/>
  <c r="G345" i="1"/>
  <c r="G360" i="1"/>
  <c r="G368" i="1"/>
  <c r="G28" i="1"/>
  <c r="G60" i="1"/>
  <c r="G92" i="1"/>
  <c r="G140" i="1"/>
  <c r="G188" i="1"/>
  <c r="G220" i="1"/>
  <c r="G252" i="1"/>
  <c r="G282" i="1"/>
  <c r="G293" i="1"/>
  <c r="G309" i="1"/>
  <c r="G320" i="1"/>
  <c r="G336" i="1"/>
  <c r="G346" i="1"/>
  <c r="G361" i="1"/>
  <c r="G373" i="1"/>
  <c r="G48" i="1"/>
  <c r="G96" i="1"/>
  <c r="G128" i="1"/>
  <c r="G160" i="1"/>
  <c r="G208" i="1"/>
  <c r="G256" i="1"/>
  <c r="G284" i="1"/>
  <c r="G294" i="1"/>
  <c r="G310" i="1"/>
  <c r="G321" i="1"/>
  <c r="G332" i="1"/>
  <c r="G348" i="1"/>
  <c r="G358" i="1"/>
  <c r="G370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29" i="1"/>
  <c r="F333" i="1"/>
  <c r="F337" i="1"/>
  <c r="F341" i="1"/>
  <c r="F345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20" i="1"/>
  <c r="F36" i="1"/>
  <c r="F52" i="1"/>
  <c r="F68" i="1"/>
  <c r="F84" i="1"/>
  <c r="F100" i="1"/>
  <c r="F116" i="1"/>
  <c r="F132" i="1"/>
  <c r="F148" i="1"/>
  <c r="F164" i="1"/>
  <c r="F180" i="1"/>
  <c r="F196" i="1"/>
  <c r="F212" i="1"/>
  <c r="F228" i="1"/>
  <c r="F244" i="1"/>
  <c r="F260" i="1"/>
  <c r="F276" i="1"/>
  <c r="F292" i="1"/>
  <c r="F308" i="1"/>
  <c r="F324" i="1"/>
  <c r="F340" i="1"/>
  <c r="F352" i="1"/>
  <c r="F358" i="1"/>
  <c r="F362" i="1"/>
  <c r="F366" i="1"/>
  <c r="F370" i="1"/>
  <c r="F374" i="1"/>
  <c r="F44" i="1"/>
  <c r="F92" i="1"/>
  <c r="F124" i="1"/>
  <c r="F156" i="1"/>
  <c r="F188" i="1"/>
  <c r="F220" i="1"/>
  <c r="F252" i="1"/>
  <c r="F284" i="1"/>
  <c r="F316" i="1"/>
  <c r="F348" i="1"/>
  <c r="F360" i="1"/>
  <c r="F368" i="1"/>
  <c r="F376" i="1"/>
  <c r="F48" i="1"/>
  <c r="F80" i="1"/>
  <c r="F112" i="1"/>
  <c r="F144" i="1"/>
  <c r="F176" i="1"/>
  <c r="F208" i="1"/>
  <c r="F240" i="1"/>
  <c r="F272" i="1"/>
  <c r="F304" i="1"/>
  <c r="F336" i="1"/>
  <c r="F357" i="1"/>
  <c r="F365" i="1"/>
  <c r="F373" i="1"/>
  <c r="F24" i="1"/>
  <c r="F40" i="1"/>
  <c r="F56" i="1"/>
  <c r="F72" i="1"/>
  <c r="F88" i="1"/>
  <c r="F104" i="1"/>
  <c r="F120" i="1"/>
  <c r="F136" i="1"/>
  <c r="F152" i="1"/>
  <c r="F168" i="1"/>
  <c r="F184" i="1"/>
  <c r="F200" i="1"/>
  <c r="F216" i="1"/>
  <c r="F232" i="1"/>
  <c r="F248" i="1"/>
  <c r="F264" i="1"/>
  <c r="F280" i="1"/>
  <c r="F296" i="1"/>
  <c r="F312" i="1"/>
  <c r="F328" i="1"/>
  <c r="F344" i="1"/>
  <c r="F353" i="1"/>
  <c r="F359" i="1"/>
  <c r="F363" i="1"/>
  <c r="F367" i="1"/>
  <c r="F371" i="1"/>
  <c r="F375" i="1"/>
  <c r="F28" i="1"/>
  <c r="F60" i="1"/>
  <c r="F76" i="1"/>
  <c r="F108" i="1"/>
  <c r="F140" i="1"/>
  <c r="F172" i="1"/>
  <c r="F204" i="1"/>
  <c r="F236" i="1"/>
  <c r="F268" i="1"/>
  <c r="F300" i="1"/>
  <c r="F332" i="1"/>
  <c r="F356" i="1"/>
  <c r="F364" i="1"/>
  <c r="F372" i="1"/>
  <c r="F32" i="1"/>
  <c r="F64" i="1"/>
  <c r="F96" i="1"/>
  <c r="F128" i="1"/>
  <c r="F160" i="1"/>
  <c r="F192" i="1"/>
  <c r="F224" i="1"/>
  <c r="F256" i="1"/>
  <c r="F288" i="1"/>
  <c r="F320" i="1"/>
  <c r="F349" i="1"/>
  <c r="F361" i="1"/>
  <c r="F369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353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20" i="1"/>
  <c r="E36" i="1"/>
  <c r="E52" i="1"/>
  <c r="E68" i="1"/>
  <c r="E84" i="1"/>
  <c r="E100" i="1"/>
  <c r="E116" i="1"/>
  <c r="E132" i="1"/>
  <c r="E148" i="1"/>
  <c r="E164" i="1"/>
  <c r="E180" i="1"/>
  <c r="E196" i="1"/>
  <c r="E212" i="1"/>
  <c r="E228" i="1"/>
  <c r="E244" i="1"/>
  <c r="E260" i="1"/>
  <c r="E276" i="1"/>
  <c r="E292" i="1"/>
  <c r="E308" i="1"/>
  <c r="E324" i="1"/>
  <c r="E340" i="1"/>
  <c r="E356" i="1"/>
  <c r="E360" i="1"/>
  <c r="E364" i="1"/>
  <c r="E368" i="1"/>
  <c r="E372" i="1"/>
  <c r="E376" i="1"/>
  <c r="E373" i="1"/>
  <c r="E44" i="1"/>
  <c r="E60" i="1"/>
  <c r="E92" i="1"/>
  <c r="E108" i="1"/>
  <c r="E140" i="1"/>
  <c r="E172" i="1"/>
  <c r="E204" i="1"/>
  <c r="E236" i="1"/>
  <c r="E252" i="1"/>
  <c r="E284" i="1"/>
  <c r="E300" i="1"/>
  <c r="E332" i="1"/>
  <c r="E358" i="1"/>
  <c r="E366" i="1"/>
  <c r="E370" i="1"/>
  <c r="E32" i="1"/>
  <c r="E64" i="1"/>
  <c r="E96" i="1"/>
  <c r="E112" i="1"/>
  <c r="E144" i="1"/>
  <c r="E176" i="1"/>
  <c r="E192" i="1"/>
  <c r="E224" i="1"/>
  <c r="E256" i="1"/>
  <c r="E272" i="1"/>
  <c r="E304" i="1"/>
  <c r="E336" i="1"/>
  <c r="E359" i="1"/>
  <c r="E363" i="1"/>
  <c r="E371" i="1"/>
  <c r="E375" i="1"/>
  <c r="E24" i="1"/>
  <c r="E40" i="1"/>
  <c r="E56" i="1"/>
  <c r="E72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E296" i="1"/>
  <c r="E312" i="1"/>
  <c r="E328" i="1"/>
  <c r="E344" i="1"/>
  <c r="E357" i="1"/>
  <c r="E361" i="1"/>
  <c r="E365" i="1"/>
  <c r="E369" i="1"/>
  <c r="E28" i="1"/>
  <c r="E76" i="1"/>
  <c r="E124" i="1"/>
  <c r="E156" i="1"/>
  <c r="E188" i="1"/>
  <c r="E220" i="1"/>
  <c r="E268" i="1"/>
  <c r="E316" i="1"/>
  <c r="E348" i="1"/>
  <c r="E362" i="1"/>
  <c r="E374" i="1"/>
  <c r="E48" i="1"/>
  <c r="E80" i="1"/>
  <c r="E128" i="1"/>
  <c r="E160" i="1"/>
  <c r="E208" i="1"/>
  <c r="E240" i="1"/>
  <c r="E288" i="1"/>
  <c r="E320" i="1"/>
  <c r="E352" i="1"/>
  <c r="E367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20" i="1"/>
  <c r="C36" i="1"/>
  <c r="C52" i="1"/>
  <c r="C68" i="1"/>
  <c r="C84" i="1"/>
  <c r="C100" i="1"/>
  <c r="C116" i="1"/>
  <c r="C132" i="1"/>
  <c r="C148" i="1"/>
  <c r="C164" i="1"/>
  <c r="C180" i="1"/>
  <c r="C196" i="1"/>
  <c r="C212" i="1"/>
  <c r="C228" i="1"/>
  <c r="C244" i="1"/>
  <c r="C260" i="1"/>
  <c r="C276" i="1"/>
  <c r="C292" i="1"/>
  <c r="C300" i="1"/>
  <c r="C308" i="1"/>
  <c r="C314" i="1"/>
  <c r="C320" i="1"/>
  <c r="C325" i="1"/>
  <c r="C330" i="1"/>
  <c r="C336" i="1"/>
  <c r="C341" i="1"/>
  <c r="C346" i="1"/>
  <c r="C352" i="1"/>
  <c r="C357" i="1"/>
  <c r="C361" i="1"/>
  <c r="C365" i="1"/>
  <c r="C369" i="1"/>
  <c r="C373" i="1"/>
  <c r="C60" i="1"/>
  <c r="C108" i="1"/>
  <c r="C140" i="1"/>
  <c r="C172" i="1"/>
  <c r="C204" i="1"/>
  <c r="C236" i="1"/>
  <c r="C268" i="1"/>
  <c r="C304" i="1"/>
  <c r="C317" i="1"/>
  <c r="C328" i="1"/>
  <c r="C338" i="1"/>
  <c r="C349" i="1"/>
  <c r="C359" i="1"/>
  <c r="C367" i="1"/>
  <c r="C375" i="1"/>
  <c r="C48" i="1"/>
  <c r="C96" i="1"/>
  <c r="C128" i="1"/>
  <c r="C160" i="1"/>
  <c r="C208" i="1"/>
  <c r="C240" i="1"/>
  <c r="C272" i="1"/>
  <c r="C298" i="1"/>
  <c r="C313" i="1"/>
  <c r="C324" i="1"/>
  <c r="C340" i="1"/>
  <c r="C350" i="1"/>
  <c r="C360" i="1"/>
  <c r="C368" i="1"/>
  <c r="C24" i="1"/>
  <c r="C40" i="1"/>
  <c r="C56" i="1"/>
  <c r="C72" i="1"/>
  <c r="C88" i="1"/>
  <c r="C104" i="1"/>
  <c r="C120" i="1"/>
  <c r="C136" i="1"/>
  <c r="C152" i="1"/>
  <c r="C168" i="1"/>
  <c r="C184" i="1"/>
  <c r="C200" i="1"/>
  <c r="C216" i="1"/>
  <c r="C232" i="1"/>
  <c r="C248" i="1"/>
  <c r="C264" i="1"/>
  <c r="C280" i="1"/>
  <c r="C294" i="1"/>
  <c r="C302" i="1"/>
  <c r="C310" i="1"/>
  <c r="C316" i="1"/>
  <c r="C321" i="1"/>
  <c r="C326" i="1"/>
  <c r="C332" i="1"/>
  <c r="C337" i="1"/>
  <c r="C342" i="1"/>
  <c r="C348" i="1"/>
  <c r="C353" i="1"/>
  <c r="C358" i="1"/>
  <c r="C362" i="1"/>
  <c r="C366" i="1"/>
  <c r="C370" i="1"/>
  <c r="C374" i="1"/>
  <c r="C28" i="1"/>
  <c r="C44" i="1"/>
  <c r="C76" i="1"/>
  <c r="C92" i="1"/>
  <c r="C124" i="1"/>
  <c r="C156" i="1"/>
  <c r="C188" i="1"/>
  <c r="C220" i="1"/>
  <c r="C252" i="1"/>
  <c r="C284" i="1"/>
  <c r="C296" i="1"/>
  <c r="C312" i="1"/>
  <c r="C322" i="1"/>
  <c r="C333" i="1"/>
  <c r="C344" i="1"/>
  <c r="C354" i="1"/>
  <c r="C363" i="1"/>
  <c r="C371" i="1"/>
  <c r="C32" i="1"/>
  <c r="C64" i="1"/>
  <c r="C80" i="1"/>
  <c r="C112" i="1"/>
  <c r="C144" i="1"/>
  <c r="C176" i="1"/>
  <c r="C192" i="1"/>
  <c r="C224" i="1"/>
  <c r="C256" i="1"/>
  <c r="C288" i="1"/>
  <c r="C306" i="1"/>
  <c r="C318" i="1"/>
  <c r="C329" i="1"/>
  <c r="C334" i="1"/>
  <c r="C345" i="1"/>
  <c r="C356" i="1"/>
  <c r="C364" i="1"/>
  <c r="C372" i="1"/>
  <c r="C376" i="1"/>
  <c r="B181" i="1"/>
  <c r="B243" i="1"/>
  <c r="D126" i="1"/>
  <c r="B115" i="1"/>
  <c r="B244" i="1"/>
  <c r="B372" i="1"/>
  <c r="D340" i="1"/>
  <c r="B309" i="1"/>
  <c r="B334" i="1"/>
  <c r="D365" i="1"/>
  <c r="D276" i="1"/>
  <c r="D73" i="1"/>
  <c r="D92" i="1"/>
  <c r="D111" i="1"/>
  <c r="D282" i="1"/>
  <c r="B126" i="1"/>
  <c r="B290" i="1"/>
  <c r="B83" i="1"/>
  <c r="B147" i="1"/>
  <c r="B211" i="1"/>
  <c r="B275" i="1"/>
  <c r="B349" i="1"/>
  <c r="B148" i="1"/>
  <c r="B212" i="1"/>
  <c r="B276" i="1"/>
  <c r="B352" i="1"/>
  <c r="B85" i="1"/>
  <c r="B149" i="1"/>
  <c r="B213" i="1"/>
  <c r="B277" i="1"/>
  <c r="B353" i="1"/>
  <c r="D301" i="1"/>
  <c r="D303" i="1"/>
  <c r="D28" i="1"/>
  <c r="D47" i="1"/>
  <c r="D190" i="1"/>
  <c r="B190" i="1"/>
  <c r="B324" i="1"/>
  <c r="B35" i="1"/>
  <c r="B99" i="1"/>
  <c r="B163" i="1"/>
  <c r="B227" i="1"/>
  <c r="B291" i="1"/>
  <c r="B164" i="1"/>
  <c r="B228" i="1"/>
  <c r="B292" i="1"/>
  <c r="B101" i="1"/>
  <c r="B165" i="1"/>
  <c r="B229" i="1"/>
  <c r="B293" i="1"/>
  <c r="D371" i="1"/>
  <c r="D237" i="1"/>
  <c r="D201" i="1"/>
  <c r="D220" i="1"/>
  <c r="D251" i="1"/>
  <c r="B261" i="1"/>
  <c r="B133" i="1"/>
  <c r="B327" i="1"/>
  <c r="B196" i="1"/>
  <c r="B325" i="1"/>
  <c r="B195" i="1"/>
  <c r="B67" i="1"/>
  <c r="B258" i="1"/>
  <c r="D156" i="1"/>
  <c r="D362" i="1"/>
  <c r="B245" i="1"/>
  <c r="B117" i="1"/>
  <c r="B308" i="1"/>
  <c r="B180" i="1"/>
  <c r="B307" i="1"/>
  <c r="B179" i="1"/>
  <c r="B51" i="1"/>
  <c r="B226" i="1"/>
  <c r="B328" i="1"/>
  <c r="B197" i="1"/>
  <c r="B260" i="1"/>
  <c r="B259" i="1"/>
  <c r="B131" i="1"/>
  <c r="B62" i="1"/>
  <c r="D62" i="1"/>
  <c r="D175" i="1"/>
  <c r="D137" i="1"/>
  <c r="B241" i="1"/>
  <c r="B225" i="1"/>
  <c r="B209" i="1"/>
  <c r="B193" i="1"/>
  <c r="B177" i="1"/>
  <c r="B161" i="1"/>
  <c r="B145" i="1"/>
  <c r="B129" i="1"/>
  <c r="B113" i="1"/>
  <c r="B97" i="1"/>
  <c r="B81" i="1"/>
  <c r="B376" i="1"/>
  <c r="B344" i="1"/>
  <c r="B321" i="1"/>
  <c r="B304" i="1"/>
  <c r="B288" i="1"/>
  <c r="B272" i="1"/>
  <c r="B256" i="1"/>
  <c r="B240" i="1"/>
  <c r="B224" i="1"/>
  <c r="B208" i="1"/>
  <c r="B192" i="1"/>
  <c r="B176" i="1"/>
  <c r="B160" i="1"/>
  <c r="B144" i="1"/>
  <c r="B373" i="1"/>
  <c r="B341" i="1"/>
  <c r="B320" i="1"/>
  <c r="B303" i="1"/>
  <c r="B287" i="1"/>
  <c r="B271" i="1"/>
  <c r="B255" i="1"/>
  <c r="B239" i="1"/>
  <c r="B223" i="1"/>
  <c r="B207" i="1"/>
  <c r="B191" i="1"/>
  <c r="B175" i="1"/>
  <c r="B159" i="1"/>
  <c r="B143" i="1"/>
  <c r="B127" i="1"/>
  <c r="B111" i="1"/>
  <c r="B95" i="1"/>
  <c r="B79" i="1"/>
  <c r="B63" i="1"/>
  <c r="B47" i="1"/>
  <c r="B364" i="1"/>
  <c r="B319" i="1"/>
  <c r="B286" i="1"/>
  <c r="B254" i="1"/>
  <c r="B222" i="1"/>
  <c r="B174" i="1"/>
  <c r="B110" i="1"/>
  <c r="B46" i="1"/>
  <c r="B350" i="1"/>
  <c r="D78" i="1"/>
  <c r="D142" i="1"/>
  <c r="D206" i="1"/>
  <c r="D314" i="1"/>
  <c r="D63" i="1"/>
  <c r="D127" i="1"/>
  <c r="D191" i="1"/>
  <c r="D283" i="1"/>
  <c r="D44" i="1"/>
  <c r="D108" i="1"/>
  <c r="D172" i="1"/>
  <c r="D246" i="1"/>
  <c r="D25" i="1"/>
  <c r="D89" i="1"/>
  <c r="D153" i="1"/>
  <c r="D217" i="1"/>
  <c r="D228" i="1"/>
  <c r="D292" i="1"/>
  <c r="D356" i="1"/>
  <c r="D253" i="1"/>
  <c r="D317" i="1"/>
  <c r="D363" i="1"/>
  <c r="D375" i="1"/>
  <c r="D359" i="1"/>
  <c r="D343" i="1"/>
  <c r="D367" i="1"/>
  <c r="D339" i="1"/>
  <c r="D374" i="1"/>
  <c r="D358" i="1"/>
  <c r="D342" i="1"/>
  <c r="D361" i="1"/>
  <c r="D345" i="1"/>
  <c r="D329" i="1"/>
  <c r="D313" i="1"/>
  <c r="D297" i="1"/>
  <c r="D281" i="1"/>
  <c r="D265" i="1"/>
  <c r="D249" i="1"/>
  <c r="D233" i="1"/>
  <c r="D368" i="1"/>
  <c r="D352" i="1"/>
  <c r="D336" i="1"/>
  <c r="D320" i="1"/>
  <c r="D304" i="1"/>
  <c r="D288" i="1"/>
  <c r="D272" i="1"/>
  <c r="D256" i="1"/>
  <c r="D240" i="1"/>
  <c r="D327" i="1"/>
  <c r="D295" i="1"/>
  <c r="D263" i="1"/>
  <c r="D231" i="1"/>
  <c r="D213" i="1"/>
  <c r="D197" i="1"/>
  <c r="D181" i="1"/>
  <c r="D165" i="1"/>
  <c r="D149" i="1"/>
  <c r="D133" i="1"/>
  <c r="D117" i="1"/>
  <c r="D101" i="1"/>
  <c r="D85" i="1"/>
  <c r="D69" i="1"/>
  <c r="D53" i="1"/>
  <c r="D37" i="1"/>
  <c r="D21" i="1"/>
  <c r="D302" i="1"/>
  <c r="D270" i="1"/>
  <c r="D238" i="1"/>
  <c r="D216" i="1"/>
  <c r="D200" i="1"/>
  <c r="D184" i="1"/>
  <c r="D168" i="1"/>
  <c r="D152" i="1"/>
  <c r="D136" i="1"/>
  <c r="D120" i="1"/>
  <c r="D104" i="1"/>
  <c r="D88" i="1"/>
  <c r="D72" i="1"/>
  <c r="D56" i="1"/>
  <c r="D40" i="1"/>
  <c r="D24" i="1"/>
  <c r="D307" i="1"/>
  <c r="D275" i="1"/>
  <c r="D243" i="1"/>
  <c r="D219" i="1"/>
  <c r="D203" i="1"/>
  <c r="D187" i="1"/>
  <c r="D171" i="1"/>
  <c r="D155" i="1"/>
  <c r="D139" i="1"/>
  <c r="D123" i="1"/>
  <c r="D107" i="1"/>
  <c r="D91" i="1"/>
  <c r="D75" i="1"/>
  <c r="D59" i="1"/>
  <c r="D43" i="1"/>
  <c r="D27" i="1"/>
  <c r="B363" i="1"/>
  <c r="B347" i="1"/>
  <c r="D306" i="1"/>
  <c r="D274" i="1"/>
  <c r="D242" i="1"/>
  <c r="D218" i="1"/>
  <c r="D202" i="1"/>
  <c r="D186" i="1"/>
  <c r="D170" i="1"/>
  <c r="D154" i="1"/>
  <c r="D138" i="1"/>
  <c r="D122" i="1"/>
  <c r="D106" i="1"/>
  <c r="D90" i="1"/>
  <c r="D74" i="1"/>
  <c r="D58" i="1"/>
  <c r="D42" i="1"/>
  <c r="D26" i="1"/>
  <c r="B362" i="1"/>
  <c r="B346" i="1"/>
  <c r="B330" i="1"/>
  <c r="B18" i="1"/>
  <c r="B34" i="1"/>
  <c r="B50" i="1"/>
  <c r="B66" i="1"/>
  <c r="B82" i="1"/>
  <c r="B98" i="1"/>
  <c r="B114" i="1"/>
  <c r="B130" i="1"/>
  <c r="B146" i="1"/>
  <c r="B162" i="1"/>
  <c r="B178" i="1"/>
  <c r="B194" i="1"/>
  <c r="D355" i="1"/>
  <c r="D335" i="1"/>
  <c r="D370" i="1"/>
  <c r="D354" i="1"/>
  <c r="D338" i="1"/>
  <c r="D373" i="1"/>
  <c r="D357" i="1"/>
  <c r="D341" i="1"/>
  <c r="D325" i="1"/>
  <c r="D309" i="1"/>
  <c r="D293" i="1"/>
  <c r="D277" i="1"/>
  <c r="D261" i="1"/>
  <c r="D245" i="1"/>
  <c r="D229" i="1"/>
  <c r="D364" i="1"/>
  <c r="D348" i="1"/>
  <c r="D332" i="1"/>
  <c r="D316" i="1"/>
  <c r="D300" i="1"/>
  <c r="D284" i="1"/>
  <c r="D268" i="1"/>
  <c r="D252" i="1"/>
  <c r="D236" i="1"/>
  <c r="D319" i="1"/>
  <c r="D287" i="1"/>
  <c r="D255" i="1"/>
  <c r="D225" i="1"/>
  <c r="D209" i="1"/>
  <c r="D193" i="1"/>
  <c r="D177" i="1"/>
  <c r="D161" i="1"/>
  <c r="D145" i="1"/>
  <c r="D129" i="1"/>
  <c r="D113" i="1"/>
  <c r="D97" i="1"/>
  <c r="D81" i="1"/>
  <c r="D65" i="1"/>
  <c r="D49" i="1"/>
  <c r="D33" i="1"/>
  <c r="D17" i="1"/>
  <c r="D326" i="1"/>
  <c r="D294" i="1"/>
  <c r="D262" i="1"/>
  <c r="D230" i="1"/>
  <c r="D212" i="1"/>
  <c r="D196" i="1"/>
  <c r="D180" i="1"/>
  <c r="D164" i="1"/>
  <c r="D148" i="1"/>
  <c r="D132" i="1"/>
  <c r="D116" i="1"/>
  <c r="D100" i="1"/>
  <c r="D84" i="1"/>
  <c r="D68" i="1"/>
  <c r="D52" i="1"/>
  <c r="D36" i="1"/>
  <c r="D20" i="1"/>
  <c r="D299" i="1"/>
  <c r="D267" i="1"/>
  <c r="D235" i="1"/>
  <c r="D215" i="1"/>
  <c r="D199" i="1"/>
  <c r="D183" i="1"/>
  <c r="D167" i="1"/>
  <c r="D151" i="1"/>
  <c r="D135" i="1"/>
  <c r="D119" i="1"/>
  <c r="D103" i="1"/>
  <c r="D87" i="1"/>
  <c r="D71" i="1"/>
  <c r="D55" i="1"/>
  <c r="D39" i="1"/>
  <c r="D23" i="1"/>
  <c r="B375" i="1"/>
  <c r="B359" i="1"/>
  <c r="B343" i="1"/>
  <c r="D298" i="1"/>
  <c r="D266" i="1"/>
  <c r="D234" i="1"/>
  <c r="D214" i="1"/>
  <c r="D198" i="1"/>
  <c r="D182" i="1"/>
  <c r="D166" i="1"/>
  <c r="D150" i="1"/>
  <c r="D134" i="1"/>
  <c r="D118" i="1"/>
  <c r="D102" i="1"/>
  <c r="D86" i="1"/>
  <c r="D70" i="1"/>
  <c r="D54" i="1"/>
  <c r="D38" i="1"/>
  <c r="D22" i="1"/>
  <c r="B374" i="1"/>
  <c r="B358" i="1"/>
  <c r="B342" i="1"/>
  <c r="B326" i="1"/>
  <c r="B22" i="1"/>
  <c r="B38" i="1"/>
  <c r="B54" i="1"/>
  <c r="B70" i="1"/>
  <c r="B86" i="1"/>
  <c r="B102" i="1"/>
  <c r="B118" i="1"/>
  <c r="B134" i="1"/>
  <c r="B150" i="1"/>
  <c r="B166" i="1"/>
  <c r="B182" i="1"/>
  <c r="B198" i="1"/>
  <c r="B214" i="1"/>
  <c r="B230" i="1"/>
  <c r="B246" i="1"/>
  <c r="B262" i="1"/>
  <c r="B278" i="1"/>
  <c r="B294" i="1"/>
  <c r="B310" i="1"/>
  <c r="B329" i="1"/>
  <c r="B356" i="1"/>
  <c r="D351" i="1"/>
  <c r="D331" i="1"/>
  <c r="D366" i="1"/>
  <c r="D350" i="1"/>
  <c r="D334" i="1"/>
  <c r="D369" i="1"/>
  <c r="D353" i="1"/>
  <c r="D337" i="1"/>
  <c r="D321" i="1"/>
  <c r="D305" i="1"/>
  <c r="D289" i="1"/>
  <c r="D273" i="1"/>
  <c r="D257" i="1"/>
  <c r="D241" i="1"/>
  <c r="D376" i="1"/>
  <c r="D360" i="1"/>
  <c r="D344" i="1"/>
  <c r="D328" i="1"/>
  <c r="D312" i="1"/>
  <c r="D296" i="1"/>
  <c r="D280" i="1"/>
  <c r="D264" i="1"/>
  <c r="D248" i="1"/>
  <c r="D232" i="1"/>
  <c r="D311" i="1"/>
  <c r="D279" i="1"/>
  <c r="D247" i="1"/>
  <c r="D221" i="1"/>
  <c r="D205" i="1"/>
  <c r="D189" i="1"/>
  <c r="D173" i="1"/>
  <c r="D157" i="1"/>
  <c r="D141" i="1"/>
  <c r="D125" i="1"/>
  <c r="D109" i="1"/>
  <c r="D93" i="1"/>
  <c r="D77" i="1"/>
  <c r="D61" i="1"/>
  <c r="D45" i="1"/>
  <c r="D29" i="1"/>
  <c r="D318" i="1"/>
  <c r="D286" i="1"/>
  <c r="D254" i="1"/>
  <c r="D224" i="1"/>
  <c r="D208" i="1"/>
  <c r="D192" i="1"/>
  <c r="D176" i="1"/>
  <c r="D160" i="1"/>
  <c r="D144" i="1"/>
  <c r="D128" i="1"/>
  <c r="D112" i="1"/>
  <c r="D96" i="1"/>
  <c r="D80" i="1"/>
  <c r="D64" i="1"/>
  <c r="D48" i="1"/>
  <c r="D32" i="1"/>
  <c r="D323" i="1"/>
  <c r="D291" i="1"/>
  <c r="D259" i="1"/>
  <c r="D227" i="1"/>
  <c r="D211" i="1"/>
  <c r="D195" i="1"/>
  <c r="D179" i="1"/>
  <c r="D163" i="1"/>
  <c r="D147" i="1"/>
  <c r="D131" i="1"/>
  <c r="D115" i="1"/>
  <c r="D99" i="1"/>
  <c r="D83" i="1"/>
  <c r="D67" i="1"/>
  <c r="D51" i="1"/>
  <c r="D35" i="1"/>
  <c r="D19" i="1"/>
  <c r="B371" i="1"/>
  <c r="B355" i="1"/>
  <c r="D322" i="1"/>
  <c r="D290" i="1"/>
  <c r="D258" i="1"/>
  <c r="D226" i="1"/>
  <c r="D210" i="1"/>
  <c r="D194" i="1"/>
  <c r="D178" i="1"/>
  <c r="D162" i="1"/>
  <c r="D146" i="1"/>
  <c r="D130" i="1"/>
  <c r="D114" i="1"/>
  <c r="D98" i="1"/>
  <c r="D82" i="1"/>
  <c r="D66" i="1"/>
  <c r="D50" i="1"/>
  <c r="D34" i="1"/>
  <c r="D18" i="1"/>
  <c r="B370" i="1"/>
  <c r="B354" i="1"/>
  <c r="B338" i="1"/>
  <c r="B322" i="1"/>
  <c r="B26" i="1"/>
  <c r="B42" i="1"/>
  <c r="B58" i="1"/>
  <c r="B74" i="1"/>
  <c r="B90" i="1"/>
  <c r="B106" i="1"/>
  <c r="B122" i="1"/>
  <c r="B138" i="1"/>
  <c r="B154" i="1"/>
  <c r="B170" i="1"/>
  <c r="B186" i="1"/>
  <c r="B202" i="1"/>
  <c r="B218" i="1"/>
  <c r="B234" i="1"/>
  <c r="B250" i="1"/>
  <c r="B266" i="1"/>
  <c r="B282" i="1"/>
  <c r="B298" i="1"/>
  <c r="B314" i="1"/>
  <c r="B335" i="1"/>
  <c r="B345" i="1"/>
  <c r="B305" i="1"/>
  <c r="B273" i="1"/>
  <c r="B369" i="1"/>
  <c r="B317" i="1"/>
  <c r="B285" i="1"/>
  <c r="B253" i="1"/>
  <c r="B221" i="1"/>
  <c r="B189" i="1"/>
  <c r="B157" i="1"/>
  <c r="B125" i="1"/>
  <c r="B93" i="1"/>
  <c r="B368" i="1"/>
  <c r="B316" i="1"/>
  <c r="B284" i="1"/>
  <c r="B252" i="1"/>
  <c r="B236" i="1"/>
  <c r="B204" i="1"/>
  <c r="B172" i="1"/>
  <c r="B336" i="1"/>
  <c r="B315" i="1"/>
  <c r="B283" i="1"/>
  <c r="B267" i="1"/>
  <c r="B251" i="1"/>
  <c r="B235" i="1"/>
  <c r="B219" i="1"/>
  <c r="B203" i="1"/>
  <c r="B187" i="1"/>
  <c r="B171" i="1"/>
  <c r="B155" i="1"/>
  <c r="B139" i="1"/>
  <c r="B123" i="1"/>
  <c r="B107" i="1"/>
  <c r="B91" i="1"/>
  <c r="B75" i="1"/>
  <c r="B59" i="1"/>
  <c r="B43" i="1"/>
  <c r="B348" i="1"/>
  <c r="B306" i="1"/>
  <c r="B274" i="1"/>
  <c r="B242" i="1"/>
  <c r="B210" i="1"/>
  <c r="B158" i="1"/>
  <c r="B94" i="1"/>
  <c r="B30" i="1"/>
  <c r="B366" i="1"/>
  <c r="D30" i="1"/>
  <c r="D94" i="1"/>
  <c r="D158" i="1"/>
  <c r="D222" i="1"/>
  <c r="B351" i="1"/>
  <c r="D79" i="1"/>
  <c r="D143" i="1"/>
  <c r="D207" i="1"/>
  <c r="D315" i="1"/>
  <c r="D60" i="1"/>
  <c r="D124" i="1"/>
  <c r="D188" i="1"/>
  <c r="D278" i="1"/>
  <c r="D41" i="1"/>
  <c r="D105" i="1"/>
  <c r="D169" i="1"/>
  <c r="D239" i="1"/>
  <c r="D244" i="1"/>
  <c r="D308" i="1"/>
  <c r="D372" i="1"/>
  <c r="D269" i="1"/>
  <c r="D333" i="1"/>
  <c r="D330" i="1"/>
  <c r="B323" i="1"/>
  <c r="B289" i="1"/>
  <c r="B257" i="1"/>
  <c r="B339" i="1"/>
  <c r="B301" i="1"/>
  <c r="B269" i="1"/>
  <c r="B237" i="1"/>
  <c r="B205" i="1"/>
  <c r="B173" i="1"/>
  <c r="B141" i="1"/>
  <c r="B109" i="1"/>
  <c r="B337" i="1"/>
  <c r="B300" i="1"/>
  <c r="B268" i="1"/>
  <c r="B220" i="1"/>
  <c r="B188" i="1"/>
  <c r="B156" i="1"/>
  <c r="B365" i="1"/>
  <c r="B299" i="1"/>
  <c r="B361" i="1"/>
  <c r="B333" i="1"/>
  <c r="B313" i="1"/>
  <c r="B297" i="1"/>
  <c r="B281" i="1"/>
  <c r="B265" i="1"/>
  <c r="B249" i="1"/>
  <c r="B233" i="1"/>
  <c r="B217" i="1"/>
  <c r="B201" i="1"/>
  <c r="B185" i="1"/>
  <c r="B169" i="1"/>
  <c r="B153" i="1"/>
  <c r="B137" i="1"/>
  <c r="B121" i="1"/>
  <c r="B105" i="1"/>
  <c r="B89" i="1"/>
  <c r="B360" i="1"/>
  <c r="B332" i="1"/>
  <c r="B312" i="1"/>
  <c r="B296" i="1"/>
  <c r="B280" i="1"/>
  <c r="B264" i="1"/>
  <c r="B248" i="1"/>
  <c r="B232" i="1"/>
  <c r="B216" i="1"/>
  <c r="B200" i="1"/>
  <c r="B184" i="1"/>
  <c r="B168" i="1"/>
  <c r="B152" i="1"/>
  <c r="B357" i="1"/>
  <c r="B331" i="1"/>
  <c r="B311" i="1"/>
  <c r="B295" i="1"/>
  <c r="B279" i="1"/>
  <c r="B263" i="1"/>
  <c r="B247" i="1"/>
  <c r="B231" i="1"/>
  <c r="B215" i="1"/>
  <c r="B199" i="1"/>
  <c r="B183" i="1"/>
  <c r="B167" i="1"/>
  <c r="B151" i="1"/>
  <c r="B135" i="1"/>
  <c r="B119" i="1"/>
  <c r="B103" i="1"/>
  <c r="B87" i="1"/>
  <c r="B71" i="1"/>
  <c r="B55" i="1"/>
  <c r="B39" i="1"/>
  <c r="B340" i="1"/>
  <c r="B302" i="1"/>
  <c r="B270" i="1"/>
  <c r="B238" i="1"/>
  <c r="B206" i="1"/>
  <c r="B142" i="1"/>
  <c r="B78" i="1"/>
  <c r="B318" i="1"/>
  <c r="D46" i="1"/>
  <c r="D110" i="1"/>
  <c r="D174" i="1"/>
  <c r="D250" i="1"/>
  <c r="B367" i="1"/>
  <c r="D31" i="1"/>
  <c r="D95" i="1"/>
  <c r="D159" i="1"/>
  <c r="D223" i="1"/>
  <c r="D76" i="1"/>
  <c r="D140" i="1"/>
  <c r="D204" i="1"/>
  <c r="D310" i="1"/>
  <c r="D57" i="1"/>
  <c r="D121" i="1"/>
  <c r="D185" i="1"/>
  <c r="D271" i="1"/>
  <c r="D260" i="1"/>
  <c r="D324" i="1"/>
  <c r="D285" i="1"/>
  <c r="D349" i="1"/>
  <c r="D346" i="1"/>
  <c r="D347" i="1"/>
  <c r="D14" i="1"/>
  <c r="D13" i="1" s="1"/>
  <c r="B124" i="1"/>
  <c r="B69" i="1"/>
  <c r="B136" i="1"/>
  <c r="B76" i="1"/>
  <c r="B44" i="1"/>
  <c r="B37" i="1"/>
  <c r="B84" i="1"/>
  <c r="B96" i="1"/>
  <c r="B56" i="1"/>
  <c r="B19" i="1"/>
  <c r="B27" i="1"/>
  <c r="B57" i="1"/>
  <c r="B17" i="1"/>
  <c r="B41" i="1"/>
  <c r="B33" i="1"/>
  <c r="B32" i="1"/>
  <c r="B64" i="1"/>
  <c r="B112" i="1"/>
  <c r="B100" i="1"/>
  <c r="B24" i="1"/>
  <c r="B52" i="1"/>
  <c r="B88" i="1"/>
  <c r="B20" i="1"/>
  <c r="B45" i="1"/>
  <c r="B77" i="1"/>
  <c r="B140" i="1"/>
  <c r="B23" i="1"/>
  <c r="B65" i="1"/>
  <c r="B40" i="1"/>
  <c r="B72" i="1"/>
  <c r="B128" i="1"/>
  <c r="B116" i="1"/>
  <c r="B29" i="1"/>
  <c r="B60" i="1"/>
  <c r="B104" i="1"/>
  <c r="B25" i="1"/>
  <c r="B53" i="1"/>
  <c r="B92" i="1"/>
  <c r="D11" i="1"/>
  <c r="B49" i="1"/>
  <c r="B28" i="1"/>
  <c r="B21" i="1"/>
  <c r="B48" i="1"/>
  <c r="B80" i="1"/>
  <c r="B73" i="1"/>
  <c r="B132" i="1"/>
  <c r="B36" i="1"/>
  <c r="B68" i="1"/>
  <c r="B120" i="1"/>
  <c r="B31" i="1"/>
  <c r="B61" i="1"/>
  <c r="B10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<sst xmlns="http://schemas.openxmlformats.org/spreadsheetml/2006/main" count="35" uniqueCount="35">
  <si>
    <t xml:space="preserve"> </t>
  </si>
  <si>
    <t>פרטי הלוואה</t>
  </si>
  <si>
    <t>תוויות שורה</t>
  </si>
  <si>
    <t>קרן ששולמה</t>
  </si>
  <si>
    <t>ריבית ששולמה</t>
  </si>
  <si>
    <t>יתרת הלוואה</t>
  </si>
  <si>
    <t>סכום הלוואה</t>
  </si>
  <si>
    <t>2022</t>
  </si>
  <si>
    <t>שיעור ריבית שנתית</t>
  </si>
  <si>
    <t>2023</t>
  </si>
  <si>
    <t>תקופת ההלוואה בשנים</t>
  </si>
  <si>
    <t>2024</t>
  </si>
  <si>
    <t>תאריך התחלת ההלוואה</t>
  </si>
  <si>
    <t>2025</t>
  </si>
  <si>
    <t>2026</t>
  </si>
  <si>
    <t>סיכום הלוואה</t>
  </si>
  <si>
    <t>2027</t>
  </si>
  <si>
    <t>תשלום חודשי</t>
  </si>
  <si>
    <t>2028</t>
  </si>
  <si>
    <t>מספר תשלומים</t>
  </si>
  <si>
    <t>2029</t>
  </si>
  <si>
    <t>סך הריבית</t>
  </si>
  <si>
    <t>2030</t>
  </si>
  <si>
    <t>סה"כ עלות הלוואה</t>
  </si>
  <si>
    <t>2031</t>
  </si>
  <si>
    <t>2032</t>
  </si>
  <si>
    <t>מס' תשלום</t>
  </si>
  <si>
    <t>תאריך תשלום</t>
  </si>
  <si>
    <t>יתרת פתיחה</t>
  </si>
  <si>
    <t>תשלום</t>
  </si>
  <si>
    <t>קרן</t>
  </si>
  <si>
    <t>ריבית</t>
  </si>
  <si>
    <t>יתרת סגירה</t>
  </si>
  <si>
    <t>סכום כולל</t>
  </si>
  <si>
    <t>מחשבון הלוואה - קליקת הנדל"ן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</si>
</sst>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 &quot;₪&quot;\ * #,##0_ ;_ &quot;₪&quot;\ * \-#,##0_ ;_ &quot;₪&quot;\ * &quot;-&quot;_ ;_ @_ "/>
    <numFmt numFmtId="164" formatCode="_(* #,##0_);_(* \(#,##0\);_(* &quot;-&quot;_);_(@_)"/>
    <numFmt numFmtId="165" formatCode="&quot;₪&quot;\ #,##0.00"/>
    <numFmt numFmtId="166" formatCode="&quot;₪&quot;\ #,##0"/>
  </numFmts>
  <fonts count="30" x14ac:knownFonts="1">
    <font>
      <sz val="11"/>
      <color theme="1" tint="0.24994659260841701"/>
      <name val="Tahoma"/>
      <family val="2"/>
    </font>
    <font>
      <sz val="10"/>
      <name val="Tahoma"/>
      <family val="2"/>
    </font>
    <font>
      <sz val="11"/>
      <color theme="1"/>
      <name val="Tahoma"/>
      <family val="2"/>
    </font>
    <font>
      <sz val="11"/>
      <color theme="1" tint="0.2499465926084170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theme="1"/>
      <name val="Tahoma"/>
      <family val="2"/>
    </font>
    <font>
      <b/>
      <sz val="16"/>
      <color theme="1" tint="0.24994659260841701"/>
      <name val="Tahoma"/>
      <family val="2"/>
    </font>
    <font>
      <b/>
      <sz val="11"/>
      <color theme="1" tint="0.24994659260841701"/>
      <name val="Tahoma"/>
      <family val="2"/>
    </font>
    <font>
      <b/>
      <sz val="11"/>
      <color theme="3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i/>
      <sz val="11"/>
      <color theme="1" tint="0.34998626667073579"/>
      <name val="Tahoma"/>
      <family val="2"/>
    </font>
    <font>
      <sz val="11"/>
      <color rgb="FFFF0000"/>
      <name val="Tahoma"/>
      <family val="2"/>
    </font>
    <font>
      <b/>
      <sz val="11"/>
      <color rgb="FFFA7D00"/>
      <name val="Tahoma"/>
      <family val="2"/>
    </font>
    <font>
      <sz val="11"/>
      <name val="Tahoma"/>
      <family val="2"/>
    </font>
    <font>
      <b/>
      <sz val="11"/>
      <color rgb="FF3F3F3F"/>
      <name val="Tahoma"/>
      <family val="2"/>
    </font>
    <font>
      <sz val="11"/>
      <color rgb="FF9C5700"/>
      <name val="Tahoma"/>
      <family val="2"/>
    </font>
    <font>
      <sz val="11"/>
      <color rgb="FFFA7D00"/>
      <name val="Tahoma"/>
      <family val="2"/>
    </font>
    <font>
      <sz val="8"/>
      <color theme="1" tint="0.24994659260841701"/>
      <name val="Tahoma"/>
      <family val="2"/>
    </font>
    <font>
      <b/>
      <sz val="16"/>
      <color theme="5" tint="-0.499984740745262"/>
      <name val="Tahoma"/>
      <family val="2"/>
    </font>
    <font>
      <sz val="9"/>
      <name val="Tahoma"/>
      <family val="2"/>
    </font>
    <font>
      <sz val="11"/>
      <color theme="0"/>
      <name val="Varela Round"/>
    </font>
    <font>
      <sz val="9"/>
      <name val="Varela Round"/>
    </font>
    <font>
      <sz val="10"/>
      <color theme="1" tint="0.249977111117893"/>
      <name val="Varela Round"/>
    </font>
    <font>
      <sz val="10"/>
      <name val="Varela Round"/>
    </font>
    <font>
      <sz val="11"/>
      <color theme="1" tint="0.24994659260841701"/>
      <name val="Varela Round"/>
    </font>
    <font>
      <sz val="10"/>
      <name val="Varela Round"/>
      <charset val="177"/>
    </font>
    <font>
      <sz val="26"/>
      <name val="Varela Round"/>
      <charset val="177"/>
    </font>
    <font>
      <u/>
      <sz val="11"/>
      <color theme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9">
    <xf numFmtId="0" fontId="0" fillId="0" borderId="0">
      <alignment vertical="center"/>
    </xf>
    <xf numFmtId="165" fontId="15" fillId="0" borderId="0" applyFont="0" applyFill="0" applyBorder="0" applyProtection="0">
      <alignment horizontal="left" readingOrder="1"/>
    </xf>
    <xf numFmtId="0" fontId="8" fillId="0" borderId="1" applyNumberFormat="0" applyFill="0" applyProtection="0"/>
    <xf numFmtId="0" fontId="8" fillId="0" borderId="1" applyNumberFormat="0" applyFill="0" applyProtection="0">
      <alignment vertical="center"/>
    </xf>
    <xf numFmtId="0" fontId="9" fillId="0" borderId="4" applyNumberFormat="0" applyFill="0" applyProtection="0">
      <alignment vertical="center"/>
    </xf>
    <xf numFmtId="0" fontId="3" fillId="2" borderId="2" applyNumberFormat="0" applyProtection="0"/>
    <xf numFmtId="0" fontId="12" fillId="0" borderId="2" applyNumberFormat="0" applyProtection="0">
      <alignment vertical="center"/>
    </xf>
    <xf numFmtId="0" fontId="9" fillId="0" borderId="0" applyNumberFormat="0" applyFill="0" applyBorder="0" applyAlignment="0" applyProtection="0"/>
    <xf numFmtId="0" fontId="7" fillId="0" borderId="3" applyNumberFormat="0" applyFill="0" applyProtection="0">
      <alignment vertical="center"/>
    </xf>
    <xf numFmtId="14" fontId="3" fillId="0" borderId="0" applyFont="0" applyFill="0" applyBorder="0" applyAlignment="0">
      <alignment vertical="center"/>
    </xf>
    <xf numFmtId="3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17" fillId="5" borderId="0" applyNumberFormat="0" applyBorder="0" applyAlignment="0" applyProtection="0"/>
    <xf numFmtId="0" fontId="16" fillId="6" borderId="7" applyNumberFormat="0" applyAlignment="0" applyProtection="0"/>
    <xf numFmtId="0" fontId="14" fillId="6" borderId="8" applyNumberFormat="0" applyAlignment="0" applyProtection="0"/>
    <xf numFmtId="0" fontId="18" fillId="0" borderId="9" applyNumberFormat="0" applyFill="0" applyAlignment="0" applyProtection="0"/>
    <xf numFmtId="0" fontId="10" fillId="7" borderId="10" applyNumberFormat="0" applyAlignment="0" applyProtection="0"/>
    <xf numFmtId="0" fontId="13" fillId="0" borderId="0" applyNumberFormat="0" applyFill="0" applyBorder="0" applyAlignment="0" applyProtection="0"/>
    <xf numFmtId="0" fontId="3" fillId="8" borderId="11" applyNumberFormat="0" applyFont="0" applyAlignment="0" applyProtection="0"/>
    <xf numFmtId="0" fontId="6" fillId="0" borderId="12" applyNumberFormat="0" applyFill="0" applyAlignment="0" applyProtection="0"/>
    <xf numFmtId="0" fontId="11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1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1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1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9" fillId="0" borderId="0" xfId="0" applyFont="1">
      <alignment vertical="center"/>
    </xf>
    <xf numFmtId="0" fontId="20" fillId="0" borderId="0" xfId="8" applyFont="1" applyFill="1" applyBorder="1" applyAlignment="1">
      <alignment horizontal="center" vertical="center"/>
    </xf>
    <xf numFmtId="0" fontId="20" fillId="0" borderId="0" xfId="8" applyFont="1" applyFill="1" applyBorder="1">
      <alignment vertical="center"/>
    </xf>
    <xf numFmtId="3" fontId="21" fillId="0" borderId="0" xfId="10" applyFont="1" applyFill="1" applyBorder="1" applyAlignment="1">
      <alignment horizontal="center" vertical="center"/>
    </xf>
    <xf numFmtId="14" fontId="21" fillId="0" borderId="0" xfId="9" applyFont="1" applyFill="1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right" vertical="center"/>
    </xf>
    <xf numFmtId="165" fontId="21" fillId="0" borderId="0" xfId="1" applyFont="1" applyFill="1" applyBorder="1" applyAlignment="1">
      <alignment horizontal="left" indent="1" readingOrder="1"/>
    </xf>
    <xf numFmtId="166" fontId="0" fillId="0" borderId="0" xfId="0" applyNumberFormat="1" applyAlignment="1">
      <alignment horizontal="left" vertical="center"/>
    </xf>
    <xf numFmtId="0" fontId="22" fillId="34" borderId="5" xfId="0" applyFont="1" applyFill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6" xfId="0" applyFont="1" applyFill="1" applyBorder="1" applyAlignment="1">
      <alignment horizontal="center" vertical="center" wrapText="1"/>
    </xf>
    <xf numFmtId="3" fontId="23" fillId="0" borderId="0" xfId="10" applyFont="1" applyFill="1" applyBorder="1" applyAlignment="1">
      <alignment horizontal="center" vertical="center"/>
    </xf>
    <xf numFmtId="14" fontId="23" fillId="0" borderId="0" xfId="9" applyFont="1" applyFill="1" applyBorder="1" applyAlignment="1">
      <alignment horizontal="center" vertical="center"/>
    </xf>
    <xf numFmtId="165" fontId="23" fillId="0" borderId="0" xfId="1" applyFont="1" applyFill="1" applyBorder="1" applyAlignment="1">
      <alignment horizontal="center" readingOrder="1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4" fillId="33" borderId="13" xfId="6" applyFont="1" applyFill="1" applyBorder="1" applyAlignment="1">
      <alignment horizontal="left" vertical="center" indent="1"/>
    </xf>
    <xf numFmtId="0" fontId="22" fillId="34" borderId="0" xfId="2" applyFont="1" applyFill="1" applyBorder="1" applyAlignment="1">
      <alignment horizontal="center" vertical="center"/>
    </xf>
    <xf numFmtId="165" fontId="27" fillId="0" borderId="13" xfId="1" applyFont="1" applyFill="1" applyBorder="1" applyAlignment="1">
      <alignment horizontal="right" vertical="center" indent="1"/>
    </xf>
    <xf numFmtId="10" fontId="25" fillId="0" borderId="13" xfId="11" applyFont="1" applyFill="1" applyBorder="1" applyAlignment="1">
      <alignment horizontal="right" vertical="center" indent="1"/>
    </xf>
    <xf numFmtId="3" fontId="25" fillId="0" borderId="13" xfId="10" applyFont="1" applyFill="1" applyBorder="1" applyAlignment="1">
      <alignment horizontal="right" vertical="center" indent="1"/>
    </xf>
    <xf numFmtId="14" fontId="25" fillId="0" borderId="13" xfId="9" applyFont="1" applyFill="1" applyBorder="1" applyAlignment="1">
      <alignment horizontal="right" vertical="center" indent="1"/>
    </xf>
    <xf numFmtId="3" fontId="27" fillId="0" borderId="13" xfId="10" applyFont="1" applyFill="1" applyBorder="1" applyAlignment="1">
      <alignment horizontal="right" vertical="center" indent="1"/>
    </xf>
    <xf numFmtId="0" fontId="28" fillId="0" borderId="0" xfId="8" applyFont="1" applyFill="1" applyBorder="1" applyAlignment="1">
      <alignment horizontal="right" vertical="center" indent="1"/>
    </xf>
    <xf numFmtId="0" fontId="29" fillId="0" borderId="0" xfId="48">
      <alignment vertical="center"/>
    </xf>
  </cellXfs>
  <cellStyles count="49">
    <cellStyle name="20% - הדגשה1" xfId="25" builtinId="30" customBuiltin="1"/>
    <cellStyle name="20% - הדגשה2" xfId="29" builtinId="34" customBuiltin="1"/>
    <cellStyle name="20% - הדגשה3" xfId="33" builtinId="38" customBuiltin="1"/>
    <cellStyle name="20% - הדגשה4" xfId="37" builtinId="42" customBuiltin="1"/>
    <cellStyle name="20% - הדגשה5" xfId="41" builtinId="46" customBuiltin="1"/>
    <cellStyle name="20% - הדגשה6" xfId="45" builtinId="50" customBuiltin="1"/>
    <cellStyle name="40% - הדגשה1" xfId="26" builtinId="31" customBuiltin="1"/>
    <cellStyle name="40% - הדגשה2" xfId="30" builtinId="35" customBuiltin="1"/>
    <cellStyle name="40% - הדגשה3" xfId="34" builtinId="39" customBuiltin="1"/>
    <cellStyle name="40% - הדגשה4" xfId="38" builtinId="43" customBuiltin="1"/>
    <cellStyle name="40% - הדגשה5" xfId="42" builtinId="47" customBuiltin="1"/>
    <cellStyle name="40% - הדגשה6" xfId="46" builtinId="51" customBuiltin="1"/>
    <cellStyle name="60% - הדגשה1" xfId="27" builtinId="32" customBuiltin="1"/>
    <cellStyle name="60% - הדגשה2" xfId="31" builtinId="36" customBuiltin="1"/>
    <cellStyle name="60% - הדגשה3" xfId="35" builtinId="40" customBuiltin="1"/>
    <cellStyle name="60% - הדגשה4" xfId="39" builtinId="44" customBuiltin="1"/>
    <cellStyle name="60% - הדגשה5" xfId="43" builtinId="48" customBuiltin="1"/>
    <cellStyle name="60% - הדגשה6" xfId="47" builtinId="52" customBuiltin="1"/>
    <cellStyle name="Comma" xfId="10" builtinId="3" customBuiltin="1"/>
    <cellStyle name="Currency" xfId="1" builtinId="4" customBuiltin="1"/>
    <cellStyle name="Normal" xfId="0" builtinId="0" customBuiltin="1"/>
    <cellStyle name="Percent" xfId="11" builtinId="5" customBuiltin="1"/>
    <cellStyle name="הדגשה1" xfId="24" builtinId="29" customBuiltin="1"/>
    <cellStyle name="הדגשה2" xfId="28" builtinId="33" customBuiltin="1"/>
    <cellStyle name="הדגשה3" xfId="32" builtinId="37" customBuiltin="1"/>
    <cellStyle name="הדגשה4" xfId="36" builtinId="41" customBuiltin="1"/>
    <cellStyle name="הדגשה5" xfId="40" builtinId="45" customBuiltin="1"/>
    <cellStyle name="הדגשה6" xfId="44" builtinId="49" customBuiltin="1"/>
    <cellStyle name="היפר-קישור" xfId="48" builtinId="8"/>
    <cellStyle name="הערה" xfId="22" builtinId="10" customBuiltin="1"/>
    <cellStyle name="חישוב" xfId="18" builtinId="22" customBuiltin="1"/>
    <cellStyle name="טוב" xfId="14" builtinId="26" customBuiltin="1"/>
    <cellStyle name="טקסט אזהרה" xfId="21" builtinId="11" customBuiltin="1"/>
    <cellStyle name="טקסט הסברי" xfId="6" builtinId="53" customBuiltin="1"/>
    <cellStyle name="כותרת" xfId="8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7" builtinId="19" customBuiltin="1"/>
    <cellStyle name="מטבע [0]" xfId="13" builtinId="7" customBuiltin="1"/>
    <cellStyle name="ניטראלי" xfId="16" builtinId="28" customBuiltin="1"/>
    <cellStyle name="סה&quot;כ" xfId="23" builtinId="25" customBuiltin="1"/>
    <cellStyle name="פלט" xfId="17" builtinId="21" customBuiltin="1"/>
    <cellStyle name="פסיק [0]" xfId="12" builtinId="6" customBuiltin="1"/>
    <cellStyle name="קלט" xfId="5" builtinId="20" customBuiltin="1"/>
    <cellStyle name="רע" xfId="15" builtinId="27" customBuiltin="1"/>
    <cellStyle name="תא מסומן" xfId="20" builtinId="23" customBuiltin="1"/>
    <cellStyle name="תא מקושר" xfId="19" builtinId="24" customBuiltin="1"/>
    <cellStyle name="תאריך" xfId="9" xr:uid="{00000000-0005-0000-0000-000002000000}"/>
  </cellStyles>
  <dxfs count="32"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165" formatCode="&quot;₪&quot;\ #,##0.00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theme="0"/>
        <name val="Varela Round"/>
        <scheme val="none"/>
      </font>
      <fill>
        <patternFill patternType="solid">
          <fgColor indexed="64"/>
          <bgColor theme="1"/>
        </patternFill>
      </fill>
      <alignment horizontal="center" vertical="center" textRotation="0" indent="0" justifyLastLine="0" shrinkToFit="0" readingOrder="0"/>
    </dxf>
    <dxf>
      <alignment horizontal="left"/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2065187536243"/>
          <bgColor theme="0" tint="-4.9989318521683403E-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 val="0"/>
        <i val="0"/>
        <color auto="1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 tint="0.24994659260841701"/>
      </font>
      <border diagonalUp="0" diagonalDown="0">
        <left/>
        <right/>
        <top/>
        <bottom style="thick">
          <color theme="4"/>
        </bottom>
        <vertical/>
        <horizontal/>
      </border>
    </dxf>
  </dxfs>
  <tableStyles count="1" defaultPivotStyle="PivotStyleLight16">
    <tableStyle name="מחשבון הלוואה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A347B"/>
      <color rgb="FFBBCC42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[מחשבון הלוואה קליקת הנדלן .xlsx]מחשבון הלוואה!PivotTable2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0A347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he-I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0650729062994384E-2"/>
          <c:y val="0.13809891385242759"/>
          <c:w val="0.84302322587035117"/>
          <c:h val="0.7231557060199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'מחשבון הלוואה'!$L$4</c:f>
              <c:strCache>
                <c:ptCount val="1"/>
                <c:pt idx="0">
                  <c:v>קרן ששולמה</c:v>
                </c:pt>
              </c:strCache>
            </c:strRef>
          </c:tx>
          <c:spPr>
            <a:solidFill>
              <a:srgbClr val="0A347B"/>
            </a:solidFill>
            <a:ln>
              <a:noFill/>
            </a:ln>
            <a:effectLst/>
          </c:spPr>
          <c:invertIfNegative val="0"/>
          <c:cat>
            <c:strRef>
              <c:f>'מחשבון הלוואה'!$K$5:$K$16</c:f>
              <c:strCach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strCache>
            </c:strRef>
          </c:cat>
          <c:val>
            <c:numRef>
              <c:f>'מחשבון הלוואה'!$L$5:$L$16</c:f>
              <c:numCache>
                <c:formatCode>"₪"\ #,##0</c:formatCode>
                <c:ptCount val="11"/>
                <c:pt idx="0">
                  <c:v>3778.843577145406</c:v>
                </c:pt>
                <c:pt idx="1">
                  <c:v>19423.454026149164</c:v>
                </c:pt>
                <c:pt idx="2">
                  <c:v>35950.543477146413</c:v>
                </c:pt>
                <c:pt idx="3">
                  <c:v>53409.890682474768</c:v>
                </c:pt>
                <c:pt idx="4">
                  <c:v>71854.082307383884</c:v>
                </c:pt>
                <c:pt idx="5">
                  <c:v>91338.671318394918</c:v>
                </c:pt>
                <c:pt idx="6">
                  <c:v>111922.3443060086</c:v>
                </c:pt>
                <c:pt idx="7">
                  <c:v>133667.09824572911</c:v>
                </c:pt>
                <c:pt idx="8">
                  <c:v>156638.42722979918</c:v>
                </c:pt>
                <c:pt idx="9">
                  <c:v>180905.51973207289</c:v>
                </c:pt>
                <c:pt idx="10">
                  <c:v>199999.99999999991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6-42A7-B76D-1B6A31EC2CC1}"/>
            </c:ext>
          </c:extLst>
        </c:ser>
        <c:ser>
          <c:idx val="1"/>
          <c:order val="1"/>
          <c:tx>
            <c:strRef>
              <c:f>'מחשבון הלוואה'!$M$4</c:f>
              <c:strCache>
                <c:ptCount val="1"/>
                <c:pt idx="0">
                  <c:v>ריבית ששולמה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'מחשבון הלוואה'!$K$5:$K$16</c:f>
              <c:strCach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strCache>
            </c:strRef>
          </c:cat>
          <c:val>
            <c:numRef>
              <c:f>'מחשבון הלוואה'!$M$5:$M$16</c:f>
              <c:numCache>
                <c:formatCode>"₪"\ #,##0</c:formatCode>
                <c:ptCount val="11"/>
                <c:pt idx="0">
                  <c:v>2732.7331004834377</c:v>
                </c:pt>
                <c:pt idx="1">
                  <c:v>13134.429361995055</c:v>
                </c:pt>
                <c:pt idx="2">
                  <c:v>22653.64662151318</c:v>
                </c:pt>
                <c:pt idx="3">
                  <c:v>31240.606126700201</c:v>
                </c:pt>
                <c:pt idx="4">
                  <c:v>38842.721212306467</c:v>
                </c:pt>
                <c:pt idx="5">
                  <c:v>45404.438911810801</c:v>
                </c:pt>
                <c:pt idx="6">
                  <c:v>50867.072634712487</c:v>
                </c:pt>
                <c:pt idx="7">
                  <c:v>55168.625405507351</c:v>
                </c:pt>
                <c:pt idx="8">
                  <c:v>58243.603131952637</c:v>
                </c:pt>
                <c:pt idx="9">
                  <c:v>60022.817340194299</c:v>
                </c:pt>
                <c:pt idx="10">
                  <c:v>60463.067105153801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6-42A7-B76D-1B6A31EC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1749560"/>
        <c:axId val="321742672"/>
      </c:barChart>
      <c:lineChart>
        <c:grouping val="standard"/>
        <c:varyColors val="0"/>
        <c:ser>
          <c:idx val="2"/>
          <c:order val="2"/>
          <c:tx>
            <c:strRef>
              <c:f>'מחשבון הלוואה'!$N$4</c:f>
              <c:strCache>
                <c:ptCount val="1"/>
                <c:pt idx="0">
                  <c:v>יתרת הלוואה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'מחשבון הלוואה'!$K$5:$K$16</c:f>
              <c:strCach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strCache>
            </c:strRef>
          </c:cat>
          <c:val>
            <c:numRef>
              <c:f>'מחשבון הלוואה'!$N$5:$N$16</c:f>
              <c:numCache>
                <c:formatCode>"₪"\ #,##0</c:formatCode>
                <c:ptCount val="11"/>
                <c:pt idx="0">
                  <c:v>198746.14110745705</c:v>
                </c:pt>
                <c:pt idx="1">
                  <c:v>194949.97783058306</c:v>
                </c:pt>
                <c:pt idx="2">
                  <c:v>179233.66291702134</c:v>
                </c:pt>
                <c:pt idx="3">
                  <c:v>162630.82430604033</c:v>
                </c:pt>
                <c:pt idx="4">
                  <c:v>145091.45509268751</c:v>
                </c:pt>
                <c:pt idx="5">
                  <c:v>126562.7275894975</c:v>
                </c:pt>
                <c:pt idx="6">
                  <c:v>106988.8342121859</c:v>
                </c:pt>
                <c:pt idx="7">
                  <c:v>86310.819390045595</c:v>
                </c:pt>
                <c:pt idx="8">
                  <c:v>64466.401994767977</c:v>
                </c:pt>
                <c:pt idx="9">
                  <c:v>41389.787752854172</c:v>
                </c:pt>
                <c:pt idx="10">
                  <c:v>17011.471076611662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6-42A7-B76D-1B6A31EC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749560"/>
        <c:axId val="321742672"/>
      </c:lineChart>
      <c:catAx>
        <c:axId val="32174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he-IL"/>
          </a:p>
        </c:txPr>
        <c:crossAx val="321742672"/>
        <c:crosses val="autoZero"/>
        <c:auto val="1"/>
        <c:lblAlgn val="ctr"/>
        <c:lblOffset val="100"/>
        <c:noMultiLvlLbl val="0"/>
      </c:catAx>
      <c:valAx>
        <c:axId val="3217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₪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he-IL"/>
          </a:p>
        </c:txPr>
        <c:crossAx val="321749560"/>
        <c:crosses val="autoZero"/>
        <c:crossBetween val="between"/>
      </c:valAx>
      <c:spPr>
        <a:solidFill>
          <a:schemeClr val="bg1"/>
        </a:solidFill>
        <a:ln>
          <a:solidFill>
            <a:srgbClr val="BBCC42"/>
          </a:solidFill>
        </a:ln>
        <a:effectLst/>
      </c:spPr>
    </c:plotArea>
    <c:legend>
      <c:legendPos val="t"/>
      <c:layout>
        <c:manualLayout>
          <c:xMode val="edge"/>
          <c:yMode val="edge"/>
          <c:x val="0.21522715239994145"/>
          <c:y val="1.3888888888888888E-2"/>
          <c:w val="0.77334414743221469"/>
          <c:h val="6.16901498273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he-I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228600</xdr:rowOff>
    </xdr:from>
    <xdr:to>
      <xdr:col>8</xdr:col>
      <xdr:colOff>0</xdr:colOff>
      <xdr:row>14</xdr:row>
      <xdr:rowOff>85726</xdr:rowOff>
    </xdr:to>
    <xdr:graphicFrame macro="">
      <xdr:nvGraphicFramePr>
        <xdr:cNvPr id="2" name="תרשים 1" descr="תרשים מחשבון הלוואה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מחבר" refreshedDate="44810.515480324073" createdVersion="6" refreshedVersion="8" minRefreshableVersion="3" recordCount="360" xr:uid="{713DEC1F-3586-4BBB-B511-7E1173C17CC8}">
  <cacheSource type="worksheet">
    <worksheetSource name="הלוואה"/>
  </cacheSource>
  <cacheFields count="9">
    <cacheField name="מס' תשלום" numFmtId="3">
      <sharedItems containsMixedTypes="1" containsNumber="1" containsInteger="1" minValue="1" maxValue="120"/>
    </cacheField>
    <cacheField name="תאריך תשלום" numFmtId="14">
      <sharedItems containsSemiMixedTypes="0" containsNonDate="0" containsDate="1" containsString="0" minDate="2022-09-06T00:00:00" maxDate="2032-09-07T00:00:00" count="121">
        <d v="2022-10-06T00:00:00"/>
        <d v="2022-11-06T00:00:00"/>
        <d v="2022-12-06T00:00:00"/>
        <d v="2023-01-06T00:00:00"/>
        <d v="2023-02-06T00:00:00"/>
        <d v="2023-03-06T00:00:00"/>
        <d v="2023-04-06T00:00:00"/>
        <d v="2023-05-06T00:00:00"/>
        <d v="2023-06-06T00:00:00"/>
        <d v="2023-07-06T00:00:00"/>
        <d v="2023-08-06T00:00:00"/>
        <d v="2023-09-06T00:00:00"/>
        <d v="2023-10-06T00:00:00"/>
        <d v="2023-11-06T00:00:00"/>
        <d v="2023-12-06T00:00:00"/>
        <d v="2024-01-06T00:00:00"/>
        <d v="2024-02-06T00:00:00"/>
        <d v="2024-03-06T00:00:00"/>
        <d v="2024-04-06T00:00:00"/>
        <d v="2024-05-06T00:00:00"/>
        <d v="2024-06-06T00:00:00"/>
        <d v="2024-07-06T00:00:00"/>
        <d v="2024-08-06T00:00:00"/>
        <d v="2024-09-06T00:00:00"/>
        <d v="2024-10-06T00:00:00"/>
        <d v="2024-11-06T00:00:00"/>
        <d v="2024-12-06T00:00:00"/>
        <d v="2025-01-06T00:00:00"/>
        <d v="2025-02-06T00:00:00"/>
        <d v="2025-03-06T00:00:00"/>
        <d v="2025-04-06T00:00:00"/>
        <d v="2025-05-06T00:00:00"/>
        <d v="2025-06-06T00:00:00"/>
        <d v="2025-07-06T00:00:00"/>
        <d v="2025-08-06T00:00:00"/>
        <d v="2025-09-06T00:00:00"/>
        <d v="2025-10-06T00:00:00"/>
        <d v="2025-11-06T00:00:00"/>
        <d v="2025-12-06T00:00:00"/>
        <d v="2026-01-06T00:00:00"/>
        <d v="2026-02-06T00:00:00"/>
        <d v="2026-03-06T00:00:00"/>
        <d v="2026-04-06T00:00:00"/>
        <d v="2026-05-06T00:00:00"/>
        <d v="2026-06-06T00:00:00"/>
        <d v="2026-07-06T00:00:00"/>
        <d v="2026-08-06T00:00:00"/>
        <d v="2026-09-06T00:00:00"/>
        <d v="2026-10-06T00:00:00"/>
        <d v="2026-11-06T00:00:00"/>
        <d v="2026-12-06T00:00:00"/>
        <d v="2027-01-06T00:00:00"/>
        <d v="2027-02-06T00:00:00"/>
        <d v="2027-03-06T00:00:00"/>
        <d v="2027-04-06T00:00:00"/>
        <d v="2027-05-06T00:00:00"/>
        <d v="2027-06-06T00:00:00"/>
        <d v="2027-07-06T00:00:00"/>
        <d v="2027-08-06T00:00:00"/>
        <d v="2027-09-06T00:00:00"/>
        <d v="2027-10-06T00:00:00"/>
        <d v="2027-11-06T00:00:00"/>
        <d v="2027-12-06T00:00:00"/>
        <d v="2028-01-06T00:00:00"/>
        <d v="2028-02-06T00:00:00"/>
        <d v="2028-03-06T00:00:00"/>
        <d v="2028-04-06T00:00:00"/>
        <d v="2028-05-06T00:00:00"/>
        <d v="2028-06-06T00:00:00"/>
        <d v="2028-07-06T00:00:00"/>
        <d v="2028-08-06T00:00:00"/>
        <d v="2028-09-06T00:00:00"/>
        <d v="2028-10-06T00:00:00"/>
        <d v="2028-11-06T00:00:00"/>
        <d v="2028-12-06T00:00:00"/>
        <d v="2029-01-06T00:00:00"/>
        <d v="2029-02-06T00:00:00"/>
        <d v="2029-03-06T00:00:00"/>
        <d v="2029-04-06T00:00:00"/>
        <d v="2029-05-06T00:00:00"/>
        <d v="2029-06-06T00:00:00"/>
        <d v="2029-07-06T00:00:00"/>
        <d v="2029-08-06T00:00:00"/>
        <d v="2029-09-06T00:00:00"/>
        <d v="2029-10-06T00:00:00"/>
        <d v="2029-11-06T00:00:00"/>
        <d v="2029-12-06T00:00:00"/>
        <d v="2030-01-06T00:00:00"/>
        <d v="2030-02-06T00:00:00"/>
        <d v="2030-03-06T00:00:00"/>
        <d v="2030-04-06T00:00:00"/>
        <d v="2030-05-06T00:00:00"/>
        <d v="2030-06-06T00:00:00"/>
        <d v="2030-07-06T00:00:00"/>
        <d v="2030-08-06T00:00:00"/>
        <d v="2030-09-06T00:00:00"/>
        <d v="2030-10-06T00:00:00"/>
        <d v="2030-11-06T00:00:00"/>
        <d v="2030-12-06T00:00:00"/>
        <d v="2031-01-06T00:00:00"/>
        <d v="2031-02-06T00:00:00"/>
        <d v="2031-03-06T00:00:00"/>
        <d v="2031-04-06T00:00:00"/>
        <d v="2031-05-06T00:00:00"/>
        <d v="2031-06-06T00:00:00"/>
        <d v="2031-07-06T00:00:00"/>
        <d v="2031-08-06T00:00:00"/>
        <d v="2031-09-06T00:00:00"/>
        <d v="2031-10-06T00:00:00"/>
        <d v="2031-11-06T00:00:00"/>
        <d v="2031-12-06T00:00:00"/>
        <d v="2032-01-06T00:00:00"/>
        <d v="2032-02-06T00:00:00"/>
        <d v="2032-03-06T00:00:00"/>
        <d v="2032-04-06T00:00:00"/>
        <d v="2032-05-06T00:00:00"/>
        <d v="2032-06-06T00:00:00"/>
        <d v="2032-07-06T00:00:00"/>
        <d v="2032-08-06T00:00:00"/>
        <d v="2032-09-06T00:00:00"/>
        <d v="2022-09-06T00:00:00"/>
      </sharedItems>
      <fieldGroup par="8" base="1">
        <rangePr groupBy="months" startDate="2022-09-06T00:00:00" endDate="2032-09-07T00:00:00"/>
        <groupItems count="14">
          <s v="&lt;06/09/2022"/>
          <s v="ינו"/>
          <s v="פבר"/>
          <s v="מרץ"/>
          <s v="אפר"/>
          <s v="מאי"/>
          <s v="יונ"/>
          <s v="יול"/>
          <s v="אוג"/>
          <s v="ספט"/>
          <s v="אוק"/>
          <s v="נוב"/>
          <s v="דצמ"/>
          <s v="&gt;07/09/2032"/>
        </groupItems>
      </fieldGroup>
    </cacheField>
    <cacheField name="יתרת פתיחה" numFmtId="165">
      <sharedItems containsMixedTypes="1" containsNumber="1" minValue="2160.6227051439346" maxValue="200000"/>
    </cacheField>
    <cacheField name="תשלום" numFmtId="165">
      <sharedItems containsSemiMixedTypes="0" containsString="0" containsNumber="1" minValue="0" maxValue="2170.5255592096146"/>
    </cacheField>
    <cacheField name="קרן" numFmtId="165">
      <sharedItems containsSemiMixedTypes="0" containsString="0" containsNumber="1" minValue="0" maxValue="2160.6227051443698"/>
    </cacheField>
    <cacheField name="ריבית" numFmtId="165">
      <sharedItems containsSemiMixedTypes="0" containsString="0" containsNumber="1" minValue="0" maxValue="916.66666666666663"/>
    </cacheField>
    <cacheField name="יתרת סגירה" numFmtId="165">
      <sharedItems containsSemiMixedTypes="0" containsString="0" containsNumber="1" minValue="-5.2386894822120667E-10" maxValue="198746.14110745705"/>
    </cacheField>
    <cacheField name="רבעונים" numFmtId="0" databaseField="0">
      <fieldGroup base="1">
        <rangePr groupBy="quarters" startDate="2022-09-06T00:00:00" endDate="2032-09-07T00:00:00"/>
        <groupItems count="6">
          <s v="&lt;06/09/2022"/>
          <s v="רבע1"/>
          <s v="רבע2"/>
          <s v="רבע3"/>
          <s v="רבע4"/>
          <s v="&gt;07/09/2032"/>
        </groupItems>
      </fieldGroup>
    </cacheField>
    <cacheField name="שנים" numFmtId="0" databaseField="0">
      <fieldGroup base="1">
        <rangePr groupBy="years" startDate="2022-09-06T00:00:00" endDate="2032-09-07T00:00:00"/>
        <groupItems count="13">
          <s v="&lt;06/09/2022"/>
          <s v="2022"/>
          <s v="2023"/>
          <s v="2024"/>
          <s v="2025"/>
          <s v="2026"/>
          <s v="2027"/>
          <s v="2028"/>
          <s v="2029"/>
          <s v="2030"/>
          <s v="2031"/>
          <s v="2032"/>
          <s v="&gt;07/09/203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0">
  <r>
    <n v="1"/>
    <x v="0"/>
    <n v="200000"/>
    <n v="2170.5255592096146"/>
    <n v="1253.8588925429478"/>
    <n v="916.66666666666663"/>
    <n v="198746.14110745705"/>
  </r>
  <r>
    <n v="2"/>
    <x v="1"/>
    <n v="198746.14110745705"/>
    <n v="2170.5255592096146"/>
    <n v="1259.6057458004364"/>
    <n v="910.91981340917812"/>
    <n v="197486.53536165663"/>
  </r>
  <r>
    <n v="3"/>
    <x v="2"/>
    <n v="197486.53536165663"/>
    <n v="2170.5255592096146"/>
    <n v="1265.378938802022"/>
    <n v="905.14662040759288"/>
    <n v="196221.15642285458"/>
  </r>
  <r>
    <n v="4"/>
    <x v="3"/>
    <n v="196221.15642285458"/>
    <n v="2170.5255592096146"/>
    <n v="1271.178592271531"/>
    <n v="899.34696693808348"/>
    <n v="194949.97783058306"/>
  </r>
  <r>
    <n v="5"/>
    <x v="4"/>
    <n v="194949.97783058306"/>
    <n v="2170.5255592096146"/>
    <n v="1277.0048274861092"/>
    <n v="893.52073172350549"/>
    <n v="193672.97300309694"/>
  </r>
  <r>
    <n v="6"/>
    <x v="5"/>
    <n v="193672.97300309694"/>
    <n v="2170.5255592096146"/>
    <n v="1282.8577662787536"/>
    <n v="887.66779293086097"/>
    <n v="192390.11523681815"/>
  </r>
  <r>
    <n v="7"/>
    <x v="6"/>
    <n v="192390.11523681815"/>
    <n v="2170.5255592096146"/>
    <n v="1288.7375310408647"/>
    <n v="881.78802816874997"/>
    <n v="191101.37770577733"/>
  </r>
  <r>
    <n v="8"/>
    <x v="7"/>
    <n v="191101.37770577733"/>
    <n v="2170.5255592096146"/>
    <n v="1294.6442447248019"/>
    <n v="875.88131448481272"/>
    <n v="189806.73346105253"/>
  </r>
  <r>
    <n v="9"/>
    <x v="8"/>
    <n v="189806.73346105253"/>
    <n v="2170.5255592096146"/>
    <n v="1300.5780308464575"/>
    <n v="869.94752836315729"/>
    <n v="188506.15543020607"/>
  </r>
  <r>
    <n v="10"/>
    <x v="9"/>
    <n v="188506.15543020607"/>
    <n v="2170.5255592096146"/>
    <n v="1306.5390134878369"/>
    <n v="863.9865457217777"/>
    <n v="187199.6164167182"/>
  </r>
  <r>
    <n v="11"/>
    <x v="10"/>
    <n v="187199.6164167182"/>
    <n v="2170.5255592096146"/>
    <n v="1312.5273172996563"/>
    <n v="857.99824190995855"/>
    <n v="185887.08909941855"/>
  </r>
  <r>
    <n v="12"/>
    <x v="11"/>
    <n v="185887.08909941855"/>
    <n v="2170.5255592096146"/>
    <n v="1318.5430675039463"/>
    <n v="851.98249170566839"/>
    <n v="184568.54603191462"/>
  </r>
  <r>
    <n v="13"/>
    <x v="12"/>
    <n v="184568.54603191462"/>
    <n v="2170.5255592096146"/>
    <n v="1324.5863898966725"/>
    <n v="845.93916931294189"/>
    <n v="183243.95964201796"/>
  </r>
  <r>
    <n v="14"/>
    <x v="13"/>
    <n v="183243.95964201796"/>
    <n v="2170.5255592096146"/>
    <n v="1330.6574108503657"/>
    <n v="839.86814835924883"/>
    <n v="181913.30223116756"/>
  </r>
  <r>
    <n v="15"/>
    <x v="14"/>
    <n v="181913.30223116756"/>
    <n v="2170.5255592096146"/>
    <n v="1336.7562573167631"/>
    <n v="833.76930189285133"/>
    <n v="180576.54597385082"/>
  </r>
  <r>
    <n v="16"/>
    <x v="15"/>
    <n v="180576.54597385082"/>
    <n v="2170.5255592096146"/>
    <n v="1342.883056829465"/>
    <n v="827.64250238014961"/>
    <n v="179233.66291702134"/>
  </r>
  <r>
    <n v="17"/>
    <x v="16"/>
    <n v="179233.66291702134"/>
    <n v="2170.5255592096146"/>
    <n v="1349.0379375066002"/>
    <n v="821.4876217030145"/>
    <n v="177884.62497951472"/>
  </r>
  <r>
    <n v="18"/>
    <x v="17"/>
    <n v="177884.62497951472"/>
    <n v="2170.5255592096146"/>
    <n v="1355.2210280535053"/>
    <n v="815.30453115610931"/>
    <n v="176529.40395146119"/>
  </r>
  <r>
    <n v="19"/>
    <x v="18"/>
    <n v="176529.40395146119"/>
    <n v="2170.5255592096146"/>
    <n v="1361.4324577654172"/>
    <n v="809.0931014441976"/>
    <n v="175167.9714936958"/>
  </r>
  <r>
    <n v="20"/>
    <x v="19"/>
    <n v="175167.9714936958"/>
    <n v="2170.5255592096146"/>
    <n v="1367.6723565301754"/>
    <n v="802.85320267943928"/>
    <n v="173800.29913716562"/>
  </r>
  <r>
    <n v="21"/>
    <x v="20"/>
    <n v="173800.29913716562"/>
    <n v="2170.5255592096146"/>
    <n v="1373.9408548309386"/>
    <n v="796.58470437867584"/>
    <n v="172426.3582823347"/>
  </r>
  <r>
    <n v="22"/>
    <x v="21"/>
    <n v="172426.3582823347"/>
    <n v="2170.5255592096146"/>
    <n v="1380.2380837489138"/>
    <n v="790.28747546070088"/>
    <n v="171046.12019858573"/>
  </r>
  <r>
    <n v="23"/>
    <x v="22"/>
    <n v="171046.12019858573"/>
    <n v="2170.5255592096146"/>
    <n v="1386.5641749660963"/>
    <n v="783.96138424351807"/>
    <n v="169659.55602361966"/>
  </r>
  <r>
    <n v="24"/>
    <x v="23"/>
    <n v="169659.55602361966"/>
    <n v="2170.5255592096146"/>
    <n v="1392.9192607680243"/>
    <n v="777.6062984415903"/>
    <n v="168266.63676285162"/>
  </r>
  <r>
    <n v="25"/>
    <x v="24"/>
    <n v="168266.63676285162"/>
    <n v="2170.5255592096146"/>
    <n v="1399.3034740465444"/>
    <n v="771.22208516307023"/>
    <n v="166867.33328880512"/>
  </r>
  <r>
    <n v="26"/>
    <x v="25"/>
    <n v="166867.33328880512"/>
    <n v="2170.5255592096146"/>
    <n v="1405.7169483025912"/>
    <n v="764.80861090702365"/>
    <n v="165461.61634050251"/>
  </r>
  <r>
    <n v="27"/>
    <x v="26"/>
    <n v="165461.61634050251"/>
    <n v="2170.5255592096146"/>
    <n v="1412.1598176489781"/>
    <n v="758.36574156063671"/>
    <n v="164049.45652285352"/>
  </r>
  <r>
    <n v="28"/>
    <x v="27"/>
    <n v="164049.45652285352"/>
    <n v="2170.5255592096146"/>
    <n v="1418.6322168132024"/>
    <n v="751.89334239641221"/>
    <n v="162630.82430604033"/>
  </r>
  <r>
    <n v="29"/>
    <x v="28"/>
    <n v="162630.82430604033"/>
    <n v="2170.5255592096146"/>
    <n v="1425.1342811402628"/>
    <n v="745.39127806935164"/>
    <n v="161205.69002490002"/>
  </r>
  <r>
    <n v="30"/>
    <x v="29"/>
    <n v="161205.69002490002"/>
    <n v="2170.5255592096146"/>
    <n v="1431.6661465954892"/>
    <n v="738.8594126141254"/>
    <n v="159774.02387830458"/>
  </r>
  <r>
    <n v="31"/>
    <x v="30"/>
    <n v="159774.02387830458"/>
    <n v="2170.5255592096146"/>
    <n v="1438.2279497673853"/>
    <n v="732.29760944222949"/>
    <n v="158335.79592853721"/>
  </r>
  <r>
    <n v="32"/>
    <x v="31"/>
    <n v="158335.79592853721"/>
    <n v="2170.5255592096146"/>
    <n v="1444.8198278704856"/>
    <n v="725.70573133912887"/>
    <n v="156890.97610066668"/>
  </r>
  <r>
    <n v="33"/>
    <x v="32"/>
    <n v="156890.97610066668"/>
    <n v="2170.5255592096146"/>
    <n v="1451.4419187482254"/>
    <n v="719.08364046138911"/>
    <n v="155439.53418191843"/>
  </r>
  <r>
    <n v="34"/>
    <x v="33"/>
    <n v="155439.53418191843"/>
    <n v="2170.5255592096146"/>
    <n v="1458.0943608758216"/>
    <n v="712.43119833379308"/>
    <n v="153981.43982104259"/>
  </r>
  <r>
    <n v="35"/>
    <x v="34"/>
    <n v="153981.43982104259"/>
    <n v="2170.5255592096146"/>
    <n v="1464.7772933631688"/>
    <n v="705.74826584644563"/>
    <n v="152516.66252767941"/>
  </r>
  <r>
    <n v="36"/>
    <x v="35"/>
    <n v="152516.66252767941"/>
    <n v="2170.5255592096146"/>
    <n v="1471.49085595775"/>
    <n v="699.03470325186447"/>
    <n v="151045.17167172168"/>
  </r>
  <r>
    <n v="37"/>
    <x v="36"/>
    <n v="151045.17167172168"/>
    <n v="2170.5255592096146"/>
    <n v="1478.2351890475563"/>
    <n v="692.29037016205814"/>
    <n v="149566.93648267409"/>
  </r>
  <r>
    <n v="38"/>
    <x v="37"/>
    <n v="149566.93648267409"/>
    <n v="2170.5255592096146"/>
    <n v="1485.0104336640245"/>
    <n v="685.51512554559008"/>
    <n v="148081.92604901007"/>
  </r>
  <r>
    <n v="39"/>
    <x v="38"/>
    <n v="148081.92604901007"/>
    <n v="2170.5255592096146"/>
    <n v="1491.8167314849845"/>
    <n v="678.70882772463005"/>
    <n v="146590.10931752512"/>
  </r>
  <r>
    <n v="40"/>
    <x v="39"/>
    <n v="146590.10931752512"/>
    <n v="2170.5255592096146"/>
    <n v="1498.6542248376238"/>
    <n v="671.87133437199054"/>
    <n v="145091.45509268751"/>
  </r>
  <r>
    <n v="41"/>
    <x v="40"/>
    <n v="145091.45509268751"/>
    <n v="2170.5255592096146"/>
    <n v="1505.523056701463"/>
    <n v="665.00250250815134"/>
    <n v="143585.93203598601"/>
  </r>
  <r>
    <n v="42"/>
    <x v="41"/>
    <n v="143585.93203598601"/>
    <n v="2170.5255592096146"/>
    <n v="1512.4233707113449"/>
    <n v="658.10218849826981"/>
    <n v="142073.50866527465"/>
  </r>
  <r>
    <n v="43"/>
    <x v="42"/>
    <n v="142073.50866527465"/>
    <n v="2170.5255592096146"/>
    <n v="1519.3553111604385"/>
    <n v="651.17024804917594"/>
    <n v="140554.15335411418"/>
  </r>
  <r>
    <n v="44"/>
    <x v="43"/>
    <n v="140554.15335411418"/>
    <n v="2170.5255592096146"/>
    <n v="1526.3190230032571"/>
    <n v="644.20653620635733"/>
    <n v="139027.83433111105"/>
  </r>
  <r>
    <n v="45"/>
    <x v="44"/>
    <n v="139027.83433111105"/>
    <n v="2170.5255592096146"/>
    <n v="1533.3146518586886"/>
    <n v="637.21090735092571"/>
    <n v="137494.51967925229"/>
  </r>
  <r>
    <n v="46"/>
    <x v="45"/>
    <n v="137494.51967925229"/>
    <n v="2170.5255592096146"/>
    <n v="1540.3423440130414"/>
    <n v="630.18321519657343"/>
    <n v="135954.17733523922"/>
  </r>
  <r>
    <n v="47"/>
    <x v="46"/>
    <n v="135954.17733523922"/>
    <n v="2170.5255592096146"/>
    <n v="1547.4022464231009"/>
    <n v="623.12331278651368"/>
    <n v="134406.77508881618"/>
  </r>
  <r>
    <n v="48"/>
    <x v="47"/>
    <n v="134406.77508881618"/>
    <n v="2170.5255592096146"/>
    <n v="1554.4945067192068"/>
    <n v="616.03105249040777"/>
    <n v="132852.28058209695"/>
  </r>
  <r>
    <n v="49"/>
    <x v="48"/>
    <n v="132852.28058209695"/>
    <n v="2170.5255592096146"/>
    <n v="1561.6192732083366"/>
    <n v="608.90628600127809"/>
    <n v="131290.66130888858"/>
  </r>
  <r>
    <n v="50"/>
    <x v="49"/>
    <n v="131290.66130888858"/>
    <n v="2170.5255592096146"/>
    <n v="1568.776694877208"/>
    <n v="601.74886433240647"/>
    <n v="129721.88461401137"/>
  </r>
  <r>
    <n v="51"/>
    <x v="50"/>
    <n v="129721.88461401137"/>
    <n v="2170.5255592096146"/>
    <n v="1575.9669213953953"/>
    <n v="594.55863781421931"/>
    <n v="128145.91769261597"/>
  </r>
  <r>
    <n v="52"/>
    <x v="51"/>
    <n v="128145.91769261597"/>
    <n v="2170.5255592096146"/>
    <n v="1583.1901031184577"/>
    <n v="587.33545609115697"/>
    <n v="126562.7275894975"/>
  </r>
  <r>
    <n v="53"/>
    <x v="52"/>
    <n v="126562.7275894975"/>
    <n v="2170.5255592096146"/>
    <n v="1590.4463910910838"/>
    <n v="580.07916811853067"/>
    <n v="124972.28119840637"/>
  </r>
  <r>
    <n v="54"/>
    <x v="53"/>
    <n v="124972.28119840637"/>
    <n v="2170.5255592096146"/>
    <n v="1597.7359370502513"/>
    <n v="572.78962215936338"/>
    <n v="123374.54526135614"/>
  </r>
  <r>
    <n v="55"/>
    <x v="54"/>
    <n v="123374.54526135614"/>
    <n v="2170.5255592096146"/>
    <n v="1605.0588934283981"/>
    <n v="565.46666578121631"/>
    <n v="121769.48636792775"/>
  </r>
  <r>
    <n v="56"/>
    <x v="55"/>
    <n v="121769.48636792775"/>
    <n v="2170.5255592096146"/>
    <n v="1612.4154133566119"/>
    <n v="558.11014585300279"/>
    <n v="120157.07095457116"/>
  </r>
  <r>
    <n v="57"/>
    <x v="56"/>
    <n v="120157.07095457116"/>
    <n v="2170.5255592096146"/>
    <n v="1619.8056506678295"/>
    <n v="550.719908541785"/>
    <n v="118537.26530390332"/>
  </r>
  <r>
    <n v="58"/>
    <x v="57"/>
    <n v="118537.26530390332"/>
    <n v="2170.5255592096146"/>
    <n v="1627.2297599000572"/>
    <n v="543.29579930955754"/>
    <n v="116910.03554400327"/>
  </r>
  <r>
    <n v="59"/>
    <x v="58"/>
    <n v="116910.03554400327"/>
    <n v="2170.5255592096146"/>
    <n v="1634.6878962995988"/>
    <n v="535.83766291001564"/>
    <n v="115275.34764770366"/>
  </r>
  <r>
    <n v="60"/>
    <x v="59"/>
    <n v="115275.34764770366"/>
    <n v="2170.5255592096146"/>
    <n v="1642.1802158243054"/>
    <n v="528.34534338530909"/>
    <n v="113633.16743187935"/>
  </r>
  <r>
    <n v="61"/>
    <x v="60"/>
    <n v="113633.16743187935"/>
    <n v="2170.5255592096146"/>
    <n v="1649.7068751468332"/>
    <n v="520.81868406278102"/>
    <n v="111983.46055673249"/>
  </r>
  <r>
    <n v="62"/>
    <x v="61"/>
    <n v="111983.46055673249"/>
    <n v="2170.5255592096146"/>
    <n v="1657.2680316579231"/>
    <n v="513.2575275516914"/>
    <n v="110326.19252507458"/>
  </r>
  <r>
    <n v="63"/>
    <x v="62"/>
    <n v="110326.19252507458"/>
    <n v="2170.5255592096146"/>
    <n v="1664.8638434696886"/>
    <n v="505.6617157399258"/>
    <n v="108661.32868160491"/>
  </r>
  <r>
    <n v="64"/>
    <x v="63"/>
    <n v="108661.32868160491"/>
    <n v="2170.5255592096146"/>
    <n v="1672.4944694189248"/>
    <n v="498.03108979068975"/>
    <n v="106988.8342121859"/>
  </r>
  <r>
    <n v="65"/>
    <x v="64"/>
    <n v="106988.8342121859"/>
    <n v="2170.5255592096146"/>
    <n v="1680.1600690704283"/>
    <n v="490.36549013918636"/>
    <n v="105308.6741431155"/>
  </r>
  <r>
    <n v="66"/>
    <x v="65"/>
    <n v="105308.6741431155"/>
    <n v="2170.5255592096146"/>
    <n v="1687.8608027203343"/>
    <n v="482.66475648928019"/>
    <n v="103620.81334039517"/>
  </r>
  <r>
    <n v="67"/>
    <x v="66"/>
    <n v="103620.81334039517"/>
    <n v="2170.5255592096146"/>
    <n v="1695.596831399469"/>
    <n v="474.9287278101454"/>
    <n v="101925.21650899565"/>
  </r>
  <r>
    <n v="68"/>
    <x v="67"/>
    <n v="101925.21650899565"/>
    <n v="2170.5255592096146"/>
    <n v="1703.3683168767166"/>
    <n v="467.15724233289779"/>
    <n v="100221.84819211895"/>
  </r>
  <r>
    <n v="69"/>
    <x v="68"/>
    <n v="100221.84819211895"/>
    <n v="2170.5255592096146"/>
    <n v="1711.1754216624017"/>
    <n v="459.35013754721285"/>
    <n v="98510.672770456469"/>
  </r>
  <r>
    <n v="70"/>
    <x v="69"/>
    <n v="98510.672770456469"/>
    <n v="2170.5255592096146"/>
    <n v="1719.0183090116877"/>
    <n v="451.50725019792691"/>
    <n v="96791.654461444792"/>
  </r>
  <r>
    <n v="71"/>
    <x v="70"/>
    <n v="96791.654461444792"/>
    <n v="2170.5255592096146"/>
    <n v="1726.8971429279914"/>
    <n v="443.62841628162329"/>
    <n v="95064.757318516873"/>
  </r>
  <r>
    <n v="72"/>
    <x v="71"/>
    <n v="95064.757318516873"/>
    <n v="2170.5255592096146"/>
    <n v="1734.8120881664111"/>
    <n v="435.71347104320336"/>
    <n v="93329.945230350422"/>
  </r>
  <r>
    <n v="73"/>
    <x v="72"/>
    <n v="93329.945230350422"/>
    <n v="2170.5255592096146"/>
    <n v="1742.763310237174"/>
    <n v="427.76224897244055"/>
    <n v="91587.181920113275"/>
  </r>
  <r>
    <n v="74"/>
    <x v="73"/>
    <n v="91587.181920113275"/>
    <n v="2170.5255592096146"/>
    <n v="1750.7509754090943"/>
    <n v="419.7745838005203"/>
    <n v="89836.430944704189"/>
  </r>
  <r>
    <n v="75"/>
    <x v="74"/>
    <n v="89836.430944704189"/>
    <n v="2170.5255592096146"/>
    <n v="1758.7752507130529"/>
    <n v="411.75030849656196"/>
    <n v="88077.655693991081"/>
  </r>
  <r>
    <n v="76"/>
    <x v="75"/>
    <n v="88077.655693991081"/>
    <n v="2170.5255592096146"/>
    <n v="1766.8363039454875"/>
    <n v="403.68925526412704"/>
    <n v="86310.819390045595"/>
  </r>
  <r>
    <n v="77"/>
    <x v="76"/>
    <n v="86310.819390045595"/>
    <n v="2170.5255592096146"/>
    <n v="1774.9343036719042"/>
    <n v="395.59125553771025"/>
    <n v="84535.885086373688"/>
  </r>
  <r>
    <n v="78"/>
    <x v="77"/>
    <n v="84535.885086373688"/>
    <n v="2170.5255592096146"/>
    <n v="1783.0694192304006"/>
    <n v="387.45613997921402"/>
    <n v="82752.815667143266"/>
  </r>
  <r>
    <n v="79"/>
    <x v="78"/>
    <n v="82752.815667143266"/>
    <n v="2170.5255592096146"/>
    <n v="1791.2418207352066"/>
    <n v="379.28373847440804"/>
    <n v="80961.573846408137"/>
  </r>
  <r>
    <n v="80"/>
    <x v="79"/>
    <n v="80961.573846408137"/>
    <n v="2170.5255592096146"/>
    <n v="1799.4516790802427"/>
    <n v="371.07388012937162"/>
    <n v="79162.122167327878"/>
  </r>
  <r>
    <n v="81"/>
    <x v="80"/>
    <n v="79162.122167327878"/>
    <n v="2170.5255592096146"/>
    <n v="1807.699165942694"/>
    <n v="362.82639326692055"/>
    <n v="77354.423001385119"/>
  </r>
  <r>
    <n v="82"/>
    <x v="81"/>
    <n v="77354.423001385119"/>
    <n v="2170.5255592096146"/>
    <n v="1815.9844537865981"/>
    <n v="354.54110542301652"/>
    <n v="75538.438547598547"/>
  </r>
  <r>
    <n v="83"/>
    <x v="82"/>
    <n v="75538.438547598547"/>
    <n v="2170.5255592096146"/>
    <n v="1824.3077158664532"/>
    <n v="346.21784334316129"/>
    <n v="73714.130831732124"/>
  </r>
  <r>
    <n v="84"/>
    <x v="83"/>
    <n v="73714.130831732124"/>
    <n v="2170.5255592096146"/>
    <n v="1832.6691262308409"/>
    <n v="337.85643297877334"/>
    <n v="71881.46170550125"/>
  </r>
  <r>
    <n v="85"/>
    <x v="84"/>
    <n v="71881.46170550125"/>
    <n v="2170.5255592096146"/>
    <n v="1841.0688597260657"/>
    <n v="329.45669948354873"/>
    <n v="70040.392845775175"/>
  </r>
  <r>
    <n v="86"/>
    <x v="85"/>
    <n v="70040.392845775175"/>
    <n v="2170.5255592096146"/>
    <n v="1849.5070919998104"/>
    <n v="321.01846720980421"/>
    <n v="68190.885753775336"/>
  </r>
  <r>
    <n v="87"/>
    <x v="86"/>
    <n v="68190.885753775336"/>
    <n v="2170.5255592096146"/>
    <n v="1857.9839995048094"/>
    <n v="312.54155970480502"/>
    <n v="66332.901754270511"/>
  </r>
  <r>
    <n v="88"/>
    <x v="87"/>
    <n v="66332.901754270511"/>
    <n v="2170.5255592096146"/>
    <n v="1866.49975950254"/>
    <n v="304.02579970707467"/>
    <n v="64466.401994767977"/>
  </r>
  <r>
    <n v="89"/>
    <x v="88"/>
    <n v="64466.401994767977"/>
    <n v="2170.5255592096146"/>
    <n v="1875.0545500669266"/>
    <n v="295.47100914268805"/>
    <n v="62591.347444701067"/>
  </r>
  <r>
    <n v="90"/>
    <x v="89"/>
    <n v="62591.347444701067"/>
    <n v="2170.5255592096146"/>
    <n v="1883.6485500880667"/>
    <n v="286.87700912154804"/>
    <n v="60707.698894613015"/>
  </r>
  <r>
    <n v="91"/>
    <x v="90"/>
    <n v="60707.698894613015"/>
    <n v="2170.5255592096146"/>
    <n v="1892.2819392759702"/>
    <n v="278.24361993364437"/>
    <n v="58815.416955337045"/>
  </r>
  <r>
    <n v="92"/>
    <x v="91"/>
    <n v="58815.416955337045"/>
    <n v="2170.5255592096146"/>
    <n v="1900.9548981643184"/>
    <n v="269.57066104529611"/>
    <n v="56914.462057172757"/>
  </r>
  <r>
    <n v="93"/>
    <x v="92"/>
    <n v="56914.462057172757"/>
    <n v="2170.5255592096146"/>
    <n v="1909.6676081142382"/>
    <n v="260.85795109537628"/>
    <n v="55004.794449058449"/>
  </r>
  <r>
    <n v="94"/>
    <x v="93"/>
    <n v="55004.794449058449"/>
    <n v="2170.5255592096146"/>
    <n v="1918.4202513180953"/>
    <n v="252.1053078915194"/>
    <n v="53086.374197740399"/>
  </r>
  <r>
    <n v="95"/>
    <x v="94"/>
    <n v="53086.374197740399"/>
    <n v="2170.5255592096146"/>
    <n v="1927.2130108033032"/>
    <n v="243.31254840631149"/>
    <n v="51159.161186937097"/>
  </r>
  <r>
    <n v="96"/>
    <x v="95"/>
    <n v="51159.161186937097"/>
    <n v="2170.5255592096146"/>
    <n v="1936.0460704361517"/>
    <n v="234.479488773463"/>
    <n v="49223.11511650082"/>
  </r>
  <r>
    <n v="97"/>
    <x v="96"/>
    <n v="49223.11511650082"/>
    <n v="2170.5255592096146"/>
    <n v="1944.9196149256506"/>
    <n v="225.60594428396399"/>
    <n v="47278.195501575188"/>
  </r>
  <r>
    <n v="98"/>
    <x v="97"/>
    <n v="47278.195501575188"/>
    <n v="2170.5255592096146"/>
    <n v="1953.8338298273932"/>
    <n v="216.69172938222141"/>
    <n v="45324.361671747814"/>
  </r>
  <r>
    <n v="99"/>
    <x v="98"/>
    <n v="45324.361671747814"/>
    <n v="2170.5255592096146"/>
    <n v="1962.7889015474354"/>
    <n v="207.7366576621792"/>
    <n v="43361.572770200379"/>
  </r>
  <r>
    <n v="100"/>
    <x v="99"/>
    <n v="43361.572770200379"/>
    <n v="2170.5255592096146"/>
    <n v="1971.7850173461945"/>
    <n v="198.74054186342011"/>
    <n v="41389.787752854172"/>
  </r>
  <r>
    <n v="101"/>
    <x v="100"/>
    <n v="41389.787752854172"/>
    <n v="2170.5255592096146"/>
    <n v="1980.8223653423645"/>
    <n v="189.70319386725006"/>
    <n v="39408.965387511766"/>
  </r>
  <r>
    <n v="102"/>
    <x v="101"/>
    <n v="39408.965387511766"/>
    <n v="2170.5255592096146"/>
    <n v="1989.9011345168503"/>
    <n v="180.62442469276419"/>
    <n v="37419.064252994896"/>
  </r>
  <r>
    <n v="103"/>
    <x v="102"/>
    <n v="37419.064252994896"/>
    <n v="2170.5255592096146"/>
    <n v="1999.0215147167191"/>
    <n v="171.5040444928953"/>
    <n v="35420.042738278222"/>
  </r>
  <r>
    <n v="104"/>
    <x v="103"/>
    <n v="35420.042738278222"/>
    <n v="2170.5255592096146"/>
    <n v="2008.1836966591709"/>
    <n v="162.34186255044366"/>
    <n v="33411.859041619115"/>
  </r>
  <r>
    <n v="105"/>
    <x v="104"/>
    <n v="33411.859041619115"/>
    <n v="2170.5255592096146"/>
    <n v="2017.3878719355257"/>
    <n v="153.13768727408919"/>
    <n v="31394.4711696835"/>
  </r>
  <r>
    <n v="106"/>
    <x v="105"/>
    <n v="31394.4711696835"/>
    <n v="2170.5255592096146"/>
    <n v="2026.6342330152299"/>
    <n v="143.89132619438467"/>
    <n v="29367.836936668318"/>
  </r>
  <r>
    <n v="107"/>
    <x v="106"/>
    <n v="29367.836936668318"/>
    <n v="2170.5255592096146"/>
    <n v="2035.9229732498829"/>
    <n v="134.6025859597315"/>
    <n v="27331.913963418338"/>
  </r>
  <r>
    <n v="108"/>
    <x v="107"/>
    <n v="27331.913963418338"/>
    <n v="2170.5255592096146"/>
    <n v="2045.2542868772784"/>
    <n v="125.27127233233621"/>
    <n v="25286.659676541167"/>
  </r>
  <r>
    <n v="109"/>
    <x v="108"/>
    <n v="25286.659676541167"/>
    <n v="2170.5255592096146"/>
    <n v="2054.6283690254659"/>
    <n v="115.8971901841487"/>
    <n v="23232.031307515688"/>
  </r>
  <r>
    <n v="110"/>
    <x v="109"/>
    <n v="23232.031307515688"/>
    <n v="2170.5255592096146"/>
    <n v="2064.0454157168324"/>
    <n v="106.48014349278199"/>
    <n v="21167.985891798802"/>
  </r>
  <r>
    <n v="111"/>
    <x v="110"/>
    <n v="21167.985891798802"/>
    <n v="2170.5255592096146"/>
    <n v="2073.5056238722013"/>
    <n v="97.019935337413159"/>
    <n v="19094.480267926701"/>
  </r>
  <r>
    <n v="112"/>
    <x v="111"/>
    <n v="19094.480267926701"/>
    <n v="2170.5255592096146"/>
    <n v="2083.009191314949"/>
    <n v="87.516367894665564"/>
    <n v="17011.471076611662"/>
  </r>
  <r>
    <n v="113"/>
    <x v="112"/>
    <n v="17011.471076611662"/>
    <n v="2170.5255592096146"/>
    <n v="2092.5563167751425"/>
    <n v="77.969242434472051"/>
    <n v="14918.914759836451"/>
  </r>
  <r>
    <n v="114"/>
    <x v="113"/>
    <n v="14918.914759836451"/>
    <n v="2170.5255592096146"/>
    <n v="2102.147199893695"/>
    <n v="68.378359315919312"/>
    <n v="12816.767559942789"/>
  </r>
  <r>
    <n v="115"/>
    <x v="114"/>
    <n v="12816.767559942789"/>
    <n v="2170.5255592096146"/>
    <n v="2111.7820412265414"/>
    <n v="58.743517983073211"/>
    <n v="10704.985518716217"/>
  </r>
  <r>
    <n v="116"/>
    <x v="115"/>
    <n v="10704.985518716217"/>
    <n v="2170.5255592096146"/>
    <n v="2121.4610422488295"/>
    <n v="49.064516960784893"/>
    <n v="8583.5244764673989"/>
  </r>
  <r>
    <n v="117"/>
    <x v="116"/>
    <n v="8583.5244764673989"/>
    <n v="2170.5255592096146"/>
    <n v="2131.1844053591367"/>
    <n v="39.341153850477752"/>
    <n v="6452.3400711081922"/>
  </r>
  <r>
    <n v="118"/>
    <x v="117"/>
    <n v="6452.3400711081922"/>
    <n v="2170.5255592096146"/>
    <n v="2140.9523338836998"/>
    <n v="29.57322532591504"/>
    <n v="4311.3877372244606"/>
  </r>
  <r>
    <n v="119"/>
    <x v="118"/>
    <n v="4311.3877372244606"/>
    <n v="2170.5255592096146"/>
    <n v="2150.7650320806665"/>
    <n v="19.760527128948084"/>
    <n v="2160.6227051439346"/>
  </r>
  <r>
    <n v="120"/>
    <x v="119"/>
    <n v="2160.6227051439346"/>
    <n v="2170.5255592096146"/>
    <n v="2160.6227051443698"/>
    <n v="9.9028540652450285"/>
    <n v="-5.2386894822120667E-1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  <r>
    <s v=""/>
    <x v="120"/>
    <s v="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CF1783-72FA-4F79-B09E-D511EAC2A5D5}" name="PivotTable2" cacheId="0" applyNumberFormats="0" applyBorderFormats="0" applyFontFormats="0" applyPatternFormats="0" applyAlignmentFormats="0" applyWidthHeightFormats="1" dataCaption="ערכים" updatedVersion="8" minRefreshableVersion="3" useAutoFormatting="1" itemPrintTitles="1" createdVersion="6" indent="0" outline="1" outlineData="1" multipleFieldFilters="0">
  <location ref="K4:N16" firstHeaderRow="0" firstDataRow="1" firstDataCol="1"/>
  <pivotFields count="9"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65" showAll="0"/>
    <pivotField dataField="1" numFmtId="165" showAll="0"/>
    <pivotField dataField="1" numFmtId="165" showAll="0"/>
    <pivotField dataField="1" numFmtId="165" showAll="0"/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Row" showAll="0">
      <items count="14">
        <item sd="0" x="1"/>
        <item sd="0" x="2"/>
        <item sd="0" x="3"/>
        <item sd="0" x="4"/>
        <item sd="0" x="5"/>
        <item sd="0" x="6"/>
        <item sd="0" x="7"/>
        <item sd="0" x="8"/>
        <item x="9"/>
        <item x="10"/>
        <item x="11"/>
        <item x="0"/>
        <item x="12"/>
        <item t="default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קרן ששולמה" fld="4" showDataAs="runTotal" baseField="8" baseItem="1" numFmtId="166"/>
    <dataField name="ריבית ששולמה" fld="5" showDataAs="runTotal" baseField="8" baseItem="1" numFmtId="166"/>
    <dataField name="יתרת הלוואה" fld="6" subtotal="max" baseField="8" baseItem="1" numFmtId="166"/>
  </dataFields>
  <formats count="1">
    <format dxfId="24">
      <pivotArea outline="0" collapsedLevelsAreSubtotals="1" fieldPosition="0"/>
    </format>
  </formats>
  <chartFormats count="3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הלוואה" displayName="הלוואה" ref="B16:H376" headerRowDxfId="23" dataDxfId="21" headerRowBorderDxfId="22">
  <tableColumns count="7">
    <tableColumn id="1" xr3:uid="{00000000-0010-0000-0000-000001000000}" name="מס' תשלום" totalsRowLabel="סה&quot;כ" dataDxfId="20" totalsRowDxfId="19" dataCellStyle="Comma">
      <calculatedColumnFormula>IFERROR(IF(ההלוואה_לא_שולמה*ההלוואה_תקינה,מספר_תשלום,""), "")</calculatedColumnFormula>
    </tableColumn>
    <tableColumn id="2" xr3:uid="{00000000-0010-0000-0000-000002000000}" name="תאריך תשלום" dataDxfId="18" totalsRowDxfId="17" dataCellStyle="תאריך">
      <calculatedColumnFormula>IFERROR(IF(ההלוואה_לא_שולמה*ההלוואה_תקינה,תאריך_תשלום,תאריך_התחלה_של_הלוואה), תאריך_התחלה_של_הלוואה)</calculatedColumnFormula>
    </tableColumn>
    <tableColumn id="3" xr3:uid="{00000000-0010-0000-0000-000003000000}" name="יתרת פתיחה" dataDxfId="16" totalsRowDxfId="15" dataCellStyle="Currency">
      <calculatedColumnFormula>IFERROR(IF(ההלוואה_לא_שולמה*ההלוואה_תקינה,ערך_הלוואה,""), "")</calculatedColumnFormula>
    </tableColumn>
    <tableColumn id="4" xr3:uid="{00000000-0010-0000-0000-000004000000}" name="תשלום" dataDxfId="14" totalsRowDxfId="13" dataCellStyle="Currency">
      <calculatedColumnFormula>IFERROR(IF(ההלוואה_לא_שולמה*ההלוואה_תקינה,תשלום_חודשי,0), 0)</calculatedColumnFormula>
    </tableColumn>
    <tableColumn id="5" xr3:uid="{00000000-0010-0000-0000-000005000000}" name="קרן" dataDxfId="12" totalsRowDxfId="11" dataCellStyle="Currency">
      <calculatedColumnFormula>IFERROR(IF(ההלוואה_לא_שולמה*ההלוואה_תקינה,קרן,0), 0)</calculatedColumnFormula>
    </tableColumn>
    <tableColumn id="6" xr3:uid="{00000000-0010-0000-0000-000006000000}" name="ריבית" dataDxfId="10" totalsRowDxfId="9" dataCellStyle="Currency">
      <calculatedColumnFormula>IFERROR(IF(ההלוואה_לא_שולמה*ההלוואה_תקינה,סכום_ריבית,0), 0)</calculatedColumnFormula>
    </tableColumn>
    <tableColumn id="7" xr3:uid="{00000000-0010-0000-0000-000007000000}" name="יתרת סגירה" totalsRowFunction="sum" dataDxfId="8" totalsRowDxfId="7" dataCellStyle="Currency">
      <calculatedColumnFormula>IFERROR(IF(ההלוואה_לא_שולמה*ההלוואה_תקינה,יתרת_סגירה,0), 0)</calculatedColumnFormula>
    </tableColumn>
  </tableColumns>
  <tableStyleInfo name="מחשבון הלוואה" showFirstColumn="0" showLastColumn="0" showRowStripes="1" showColumnStripes="0"/>
  <extLst>
    <ext xmlns:x14="http://schemas.microsoft.com/office/spreadsheetml/2009/9/main" uri="{504A1905-F514-4f6f-8877-14C23A59335A}">
      <x14:table altTextSummary="עקוב אחר מספר התשלום, תאריך התשלום, יתרת הפתיחה, יתרת הסגירה, וסכומי התשלום, הקרן והריבית באמצעות טבלה זו"/>
    </ext>
  </extLst>
</table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likatnadlan.co.il/" TargetMode="Externa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6"/>
  <sheetViews>
    <sheetView showGridLines="0" rightToLeft="1" tabSelected="1" zoomScaleNormal="100" workbookViewId="0">
      <selection activeCell="O12" sqref="O12"/>
    </sheetView>
  </sheetViews>
  <sheetFormatPr defaultColWidth="9" defaultRowHeight="13.8" x14ac:dyDescent="0.25"/>
  <cols>
    <col min="1" max="1" width="1.296875" customWidth="1"/>
    <col min="2" max="2" width="7.59765625" style="1" customWidth="1"/>
    <col min="3" max="8" width="15.59765625" style="1" customWidth="1"/>
    <col min="9" max="9" width="1.296875" customWidth="1"/>
    <col min="11" max="11" width="13.69921875" hidden="1" customWidth="1"/>
    <col min="12" max="12" width="12.19921875" hidden="1" customWidth="1"/>
    <col min="13" max="13" width="14.296875" hidden="1" customWidth="1"/>
    <col min="14" max="14" width="23.69921875" hidden="1" customWidth="1"/>
  </cols>
  <sheetData>
    <row r="1" spans="1:15" ht="19.5" customHeight="1" x14ac:dyDescent="0.25">
      <c r="I1" s="2" t="s">
        <v>0</v>
      </c>
    </row>
    <row r="2" spans="1:15" ht="60.75" customHeight="1" x14ac:dyDescent="0.25">
      <c r="B2" s="28" t="s">
        <v>34</v>
      </c>
      <c r="C2" s="28"/>
      <c r="D2" s="28"/>
      <c r="E2" s="28"/>
      <c r="F2" s="28"/>
      <c r="G2" s="28"/>
      <c r="H2" s="28"/>
      <c r="O2" s="29" t="e" vm="1">
        <v>#VALUE!</v>
      </c>
    </row>
    <row r="3" spans="1:15" ht="24" customHeight="1" x14ac:dyDescent="0.25">
      <c r="B3" s="3"/>
      <c r="C3" s="4"/>
      <c r="D3" s="4"/>
      <c r="E3" s="4"/>
      <c r="F3" s="4"/>
      <c r="G3" s="4"/>
      <c r="H3" s="4"/>
    </row>
    <row r="4" spans="1:15" ht="24" customHeight="1" x14ac:dyDescent="0.25">
      <c r="B4" s="22" t="s">
        <v>1</v>
      </c>
      <c r="C4" s="22"/>
      <c r="D4" s="22"/>
      <c r="E4"/>
      <c r="K4" s="8" t="s">
        <v>2</v>
      </c>
      <c r="L4" t="s">
        <v>3</v>
      </c>
      <c r="M4" t="s">
        <v>4</v>
      </c>
      <c r="N4" t="s">
        <v>5</v>
      </c>
    </row>
    <row r="5" spans="1:15" ht="24" customHeight="1" x14ac:dyDescent="0.25">
      <c r="B5" s="21" t="s">
        <v>6</v>
      </c>
      <c r="C5" s="21"/>
      <c r="D5" s="23">
        <v>200000</v>
      </c>
      <c r="E5"/>
      <c r="K5" s="9" t="s">
        <v>7</v>
      </c>
      <c r="L5" s="11">
        <v>3778.843577145406</v>
      </c>
      <c r="M5" s="11">
        <v>2732.7331004834377</v>
      </c>
      <c r="N5" s="11">
        <v>198746.14110745705</v>
      </c>
    </row>
    <row r="6" spans="1:15" ht="24" customHeight="1" x14ac:dyDescent="0.25">
      <c r="B6" s="21" t="s">
        <v>8</v>
      </c>
      <c r="C6" s="21"/>
      <c r="D6" s="24">
        <v>5.5E-2</v>
      </c>
      <c r="E6"/>
      <c r="K6" s="9" t="s">
        <v>9</v>
      </c>
      <c r="L6" s="11">
        <v>19423.454026149164</v>
      </c>
      <c r="M6" s="11">
        <v>13134.429361995055</v>
      </c>
      <c r="N6" s="11">
        <v>194949.97783058306</v>
      </c>
    </row>
    <row r="7" spans="1:15" ht="24" customHeight="1" x14ac:dyDescent="0.25">
      <c r="B7" s="21" t="s">
        <v>10</v>
      </c>
      <c r="C7" s="21"/>
      <c r="D7" s="25">
        <v>10</v>
      </c>
      <c r="E7"/>
      <c r="K7" s="9" t="s">
        <v>11</v>
      </c>
      <c r="L7" s="11">
        <v>35950.543477146413</v>
      </c>
      <c r="M7" s="11">
        <v>22653.64662151318</v>
      </c>
      <c r="N7" s="11">
        <v>179233.66291702134</v>
      </c>
    </row>
    <row r="8" spans="1:15" ht="24" customHeight="1" x14ac:dyDescent="0.25">
      <c r="B8" s="21" t="s">
        <v>12</v>
      </c>
      <c r="C8" s="21"/>
      <c r="D8" s="26">
        <f ca="1">TODAY()</f>
        <v>45648</v>
      </c>
      <c r="E8"/>
      <c r="K8" s="9" t="s">
        <v>13</v>
      </c>
      <c r="L8" s="11">
        <v>53409.890682474768</v>
      </c>
      <c r="M8" s="11">
        <v>31240.606126700201</v>
      </c>
      <c r="N8" s="11">
        <v>162630.82430604033</v>
      </c>
    </row>
    <row r="9" spans="1:15" ht="9" customHeight="1" x14ac:dyDescent="0.25">
      <c r="B9" s="19"/>
      <c r="C9" s="20"/>
      <c r="D9" s="20"/>
      <c r="E9"/>
      <c r="F9"/>
      <c r="G9"/>
      <c r="H9"/>
      <c r="K9" s="9" t="s">
        <v>14</v>
      </c>
      <c r="L9" s="11">
        <v>71854.082307383884</v>
      </c>
      <c r="M9" s="11">
        <v>38842.721212306467</v>
      </c>
      <c r="N9" s="11">
        <v>145091.45509268751</v>
      </c>
    </row>
    <row r="10" spans="1:15" ht="24" customHeight="1" x14ac:dyDescent="0.25">
      <c r="B10" s="22" t="s">
        <v>15</v>
      </c>
      <c r="C10" s="22"/>
      <c r="D10" s="22"/>
      <c r="E10"/>
      <c r="F10"/>
      <c r="G10"/>
      <c r="H10"/>
      <c r="K10" s="9" t="s">
        <v>16</v>
      </c>
      <c r="L10" s="11">
        <v>91338.671318394918</v>
      </c>
      <c r="M10" s="11">
        <v>45404.438911810801</v>
      </c>
      <c r="N10" s="11">
        <v>126562.7275894975</v>
      </c>
    </row>
    <row r="11" spans="1:15" ht="24" customHeight="1" x14ac:dyDescent="0.25">
      <c r="B11" s="21" t="s">
        <v>17</v>
      </c>
      <c r="C11" s="21"/>
      <c r="D11" s="23">
        <f ca="1">IFERROR(IF(ההלוואה_תקינה,תשלום_חודשי,""), "")</f>
        <v>2170.5255592096146</v>
      </c>
      <c r="E11"/>
      <c r="F11"/>
      <c r="G11"/>
      <c r="H11"/>
      <c r="K11" s="9" t="s">
        <v>18</v>
      </c>
      <c r="L11" s="11">
        <v>111922.3443060086</v>
      </c>
      <c r="M11" s="11">
        <v>50867.072634712487</v>
      </c>
      <c r="N11" s="11">
        <v>106988.8342121859</v>
      </c>
    </row>
    <row r="12" spans="1:15" ht="24" customHeight="1" x14ac:dyDescent="0.25">
      <c r="B12" s="21" t="s">
        <v>19</v>
      </c>
      <c r="C12" s="21"/>
      <c r="D12" s="27">
        <f ca="1">IFERROR(IF(ההלוואה_תקינה,שנות_הלוואה*12,""), "")</f>
        <v>120</v>
      </c>
      <c r="E12"/>
      <c r="F12"/>
      <c r="G12"/>
      <c r="H12"/>
      <c r="K12" s="9" t="s">
        <v>20</v>
      </c>
      <c r="L12" s="11">
        <v>133667.09824572911</v>
      </c>
      <c r="M12" s="11">
        <v>55168.625405507351</v>
      </c>
      <c r="N12" s="11">
        <v>86310.819390045595</v>
      </c>
    </row>
    <row r="13" spans="1:15" ht="24" customHeight="1" x14ac:dyDescent="0.25">
      <c r="B13" s="21" t="s">
        <v>21</v>
      </c>
      <c r="C13" s="21"/>
      <c r="D13" s="23">
        <f ca="1">IFERROR(IF(ההלוואה_תקינה,עלות_הלוואה_כוללת-סכום_הלוואה,""), "")</f>
        <v>60463.06710515375</v>
      </c>
      <c r="E13"/>
      <c r="F13"/>
      <c r="G13"/>
      <c r="H13"/>
      <c r="K13" s="9" t="s">
        <v>22</v>
      </c>
      <c r="L13" s="11">
        <v>156638.42722979918</v>
      </c>
      <c r="M13" s="11">
        <v>58243.603131952637</v>
      </c>
      <c r="N13" s="11">
        <v>64466.401994767977</v>
      </c>
    </row>
    <row r="14" spans="1:15" ht="24" customHeight="1" x14ac:dyDescent="0.25">
      <c r="B14" s="21" t="s">
        <v>23</v>
      </c>
      <c r="C14" s="21"/>
      <c r="D14" s="23">
        <f ca="1">IFERROR(IF(ההלוואה_תקינה,תשלום_חודשי*מספר_תשלומים,""), "")</f>
        <v>260463.06710515375</v>
      </c>
      <c r="E14"/>
      <c r="F14"/>
      <c r="G14"/>
      <c r="H14"/>
      <c r="K14" s="9" t="s">
        <v>24</v>
      </c>
      <c r="L14" s="11">
        <v>180905.51973207289</v>
      </c>
      <c r="M14" s="11">
        <v>60022.817340194299</v>
      </c>
      <c r="N14" s="11">
        <v>41389.787752854172</v>
      </c>
    </row>
    <row r="15" spans="1:15" ht="24" customHeight="1" x14ac:dyDescent="0.25">
      <c r="B15" s="7"/>
      <c r="C15"/>
      <c r="D15"/>
      <c r="E15"/>
      <c r="F15"/>
      <c r="G15"/>
      <c r="H15"/>
      <c r="K15" s="9" t="s">
        <v>25</v>
      </c>
      <c r="L15" s="11">
        <v>199999.99999999991</v>
      </c>
      <c r="M15" s="11">
        <v>60463.067105153801</v>
      </c>
      <c r="N15" s="11">
        <v>17011.471076611662</v>
      </c>
    </row>
    <row r="16" spans="1:15" ht="35.25" customHeight="1" x14ac:dyDescent="0.25">
      <c r="A16" s="13"/>
      <c r="B16" s="12" t="s">
        <v>26</v>
      </c>
      <c r="C16" s="14" t="s">
        <v>27</v>
      </c>
      <c r="D16" s="15" t="s">
        <v>28</v>
      </c>
      <c r="E16" s="14" t="s">
        <v>29</v>
      </c>
      <c r="F16" s="15" t="s">
        <v>30</v>
      </c>
      <c r="G16" s="14" t="s">
        <v>31</v>
      </c>
      <c r="H16" s="14" t="s">
        <v>32</v>
      </c>
      <c r="K16" s="9" t="s">
        <v>33</v>
      </c>
      <c r="L16" s="11"/>
      <c r="M16" s="11"/>
      <c r="N16" s="11">
        <v>198746.14110745705</v>
      </c>
    </row>
    <row r="17" spans="2:8" ht="20.100000000000001" customHeight="1" x14ac:dyDescent="0.25">
      <c r="B17" s="16">
        <f ca="1">IFERROR(IF(ההלוואה_לא_שולמה*ההלוואה_תקינה,מספר_תשלום,""), "")</f>
        <v>1</v>
      </c>
      <c r="C17" s="17">
        <f ca="1">IFERROR(IF(ההלוואה_לא_שולמה*ההלוואה_תקינה,תאריך_תשלום,תאריך_התחלה_של_הלוואה), תאריך_התחלה_של_הלוואה)</f>
        <v>45679</v>
      </c>
      <c r="D17" s="18">
        <f ca="1">IFERROR(IF(ההלוואה_לא_שולמה*ההלוואה_תקינה,ערך_הלוואה,""), "")</f>
        <v>200000</v>
      </c>
      <c r="E17" s="18">
        <f ca="1">IFERROR(IF(ההלוואה_לא_שולמה*ההלוואה_תקינה,תשלום_חודשי,0), 0)</f>
        <v>2170.5255592096146</v>
      </c>
      <c r="F17" s="18">
        <f ca="1">IFERROR(IF(ההלוואה_לא_שולמה*ההלוואה_תקינה,קרן,0), 0)</f>
        <v>1253.8588925429478</v>
      </c>
      <c r="G17" s="18">
        <f ca="1">IFERROR(IF(ההלוואה_לא_שולמה*ההלוואה_תקינה,סכום_ריבית,0), 0)</f>
        <v>916.66666666666663</v>
      </c>
      <c r="H17" s="18">
        <f ca="1">IFERROR(IF(ההלוואה_לא_שולמה*ההלוואה_תקינה,יתרת_סגירה,0), 0)</f>
        <v>198746.14110745705</v>
      </c>
    </row>
    <row r="18" spans="2:8" ht="20.100000000000001" customHeight="1" x14ac:dyDescent="0.25">
      <c r="B18" s="16">
        <f ca="1">IFERROR(IF(ההלוואה_לא_שולמה*ההלוואה_תקינה,מספר_תשלום,""), "")</f>
        <v>2</v>
      </c>
      <c r="C18" s="17">
        <f ca="1">IFERROR(IF(ההלוואה_לא_שולמה*ההלוואה_תקינה,תאריך_תשלום,תאריך_התחלה_של_הלוואה), תאריך_התחלה_של_הלוואה)</f>
        <v>45710</v>
      </c>
      <c r="D18" s="18">
        <f ca="1">IFERROR(IF(ההלוואה_לא_שולמה*ההלוואה_תקינה,ערך_הלוואה,""), "")</f>
        <v>198746.14110745705</v>
      </c>
      <c r="E18" s="18">
        <f ca="1">IFERROR(IF(ההלוואה_לא_שולמה*ההלוואה_תקינה,תשלום_חודשי,0), 0)</f>
        <v>2170.5255592096146</v>
      </c>
      <c r="F18" s="18">
        <f ca="1">IFERROR(IF(ההלוואה_לא_שולמה*ההלוואה_תקינה,קרן,0), 0)</f>
        <v>1259.6057458004364</v>
      </c>
      <c r="G18" s="18">
        <f ca="1">IFERROR(IF(ההלוואה_לא_שולמה*ההלוואה_תקינה,סכום_ריבית,0), 0)</f>
        <v>910.91981340917812</v>
      </c>
      <c r="H18" s="18">
        <f ca="1">IFERROR(IF(ההלוואה_לא_שולמה*ההלוואה_תקינה,יתרת_סגירה,0), 0)</f>
        <v>197486.53536165663</v>
      </c>
    </row>
    <row r="19" spans="2:8" ht="20.100000000000001" customHeight="1" x14ac:dyDescent="0.25">
      <c r="B19" s="16">
        <f ca="1">IFERROR(IF(ההלוואה_לא_שולמה*ההלוואה_תקינה,מספר_תשלום,""), "")</f>
        <v>3</v>
      </c>
      <c r="C19" s="17">
        <f ca="1">IFERROR(IF(ההלוואה_לא_שולמה*ההלוואה_תקינה,תאריך_תשלום,תאריך_התחלה_של_הלוואה), תאריך_התחלה_של_הלוואה)</f>
        <v>45738</v>
      </c>
      <c r="D19" s="18">
        <f ca="1">IFERROR(IF(ההלוואה_לא_שולמה*ההלוואה_תקינה,ערך_הלוואה,""), "")</f>
        <v>197486.53536165663</v>
      </c>
      <c r="E19" s="18">
        <f ca="1">IFERROR(IF(ההלוואה_לא_שולמה*ההלוואה_תקינה,תשלום_חודשי,0), 0)</f>
        <v>2170.5255592096146</v>
      </c>
      <c r="F19" s="18">
        <f ca="1">IFERROR(IF(ההלוואה_לא_שולמה*ההלוואה_תקינה,קרן,0), 0)</f>
        <v>1265.378938802022</v>
      </c>
      <c r="G19" s="18">
        <f ca="1">IFERROR(IF(ההלוואה_לא_שולמה*ההלוואה_תקינה,סכום_ריבית,0), 0)</f>
        <v>905.14662040759288</v>
      </c>
      <c r="H19" s="18">
        <f ca="1">IFERROR(IF(ההלוואה_לא_שולמה*ההלוואה_תקינה,יתרת_סגירה,0), 0)</f>
        <v>196221.15642285458</v>
      </c>
    </row>
    <row r="20" spans="2:8" ht="20.100000000000001" customHeight="1" x14ac:dyDescent="0.25">
      <c r="B20" s="16">
        <f ca="1">IFERROR(IF(ההלוואה_לא_שולמה*ההלוואה_תקינה,מספר_תשלום,""), "")</f>
        <v>4</v>
      </c>
      <c r="C20" s="17">
        <f ca="1">IFERROR(IF(ההלוואה_לא_שולמה*ההלוואה_תקינה,תאריך_תשלום,תאריך_התחלה_של_הלוואה), תאריך_התחלה_של_הלוואה)</f>
        <v>45769</v>
      </c>
      <c r="D20" s="18">
        <f ca="1">IFERROR(IF(ההלוואה_לא_שולמה*ההלוואה_תקינה,ערך_הלוואה,""), "")</f>
        <v>196221.15642285458</v>
      </c>
      <c r="E20" s="18">
        <f ca="1">IFERROR(IF(ההלוואה_לא_שולמה*ההלוואה_תקינה,תשלום_חודשי,0), 0)</f>
        <v>2170.5255592096146</v>
      </c>
      <c r="F20" s="18">
        <f ca="1">IFERROR(IF(ההלוואה_לא_שולמה*ההלוואה_תקינה,קרן,0), 0)</f>
        <v>1271.178592271531</v>
      </c>
      <c r="G20" s="18">
        <f ca="1">IFERROR(IF(ההלוואה_לא_שולמה*ההלוואה_תקינה,סכום_ריבית,0), 0)</f>
        <v>899.34696693808348</v>
      </c>
      <c r="H20" s="18">
        <f ca="1">IFERROR(IF(ההלוואה_לא_שולמה*ההלוואה_תקינה,יתרת_סגירה,0), 0)</f>
        <v>194949.97783058306</v>
      </c>
    </row>
    <row r="21" spans="2:8" ht="20.100000000000001" customHeight="1" x14ac:dyDescent="0.25">
      <c r="B21" s="16">
        <f ca="1">IFERROR(IF(ההלוואה_לא_שולמה*ההלוואה_תקינה,מספר_תשלום,""), "")</f>
        <v>5</v>
      </c>
      <c r="C21" s="17">
        <f ca="1">IFERROR(IF(ההלוואה_לא_שולמה*ההלוואה_תקינה,תאריך_תשלום,תאריך_התחלה_של_הלוואה), תאריך_התחלה_של_הלוואה)</f>
        <v>45799</v>
      </c>
      <c r="D21" s="18">
        <f ca="1">IFERROR(IF(ההלוואה_לא_שולמה*ההלוואה_תקינה,ערך_הלוואה,""), "")</f>
        <v>194949.97783058306</v>
      </c>
      <c r="E21" s="18">
        <f ca="1">IFERROR(IF(ההלוואה_לא_שולמה*ההלוואה_תקינה,תשלום_חודשי,0), 0)</f>
        <v>2170.5255592096146</v>
      </c>
      <c r="F21" s="18">
        <f ca="1">IFERROR(IF(ההלוואה_לא_שולמה*ההלוואה_תקינה,קרן,0), 0)</f>
        <v>1277.0048274861092</v>
      </c>
      <c r="G21" s="18">
        <f ca="1">IFERROR(IF(ההלוואה_לא_שולמה*ההלוואה_תקינה,סכום_ריבית,0), 0)</f>
        <v>893.52073172350549</v>
      </c>
      <c r="H21" s="18">
        <f ca="1">IFERROR(IF(ההלוואה_לא_שולמה*ההלוואה_תקינה,יתרת_סגירה,0), 0)</f>
        <v>193672.97300309694</v>
      </c>
    </row>
    <row r="22" spans="2:8" ht="20.100000000000001" customHeight="1" x14ac:dyDescent="0.25">
      <c r="B22" s="16">
        <f ca="1">IFERROR(IF(ההלוואה_לא_שולמה*ההלוואה_תקינה,מספר_תשלום,""), "")</f>
        <v>6</v>
      </c>
      <c r="C22" s="17">
        <f ca="1">IFERROR(IF(ההלוואה_לא_שולמה*ההלוואה_תקינה,תאריך_תשלום,תאריך_התחלה_של_הלוואה), תאריך_התחלה_של_הלוואה)</f>
        <v>45830</v>
      </c>
      <c r="D22" s="18">
        <f ca="1">IFERROR(IF(ההלוואה_לא_שולמה*ההלוואה_תקינה,ערך_הלוואה,""), "")</f>
        <v>193672.97300309694</v>
      </c>
      <c r="E22" s="18">
        <f ca="1">IFERROR(IF(ההלוואה_לא_שולמה*ההלוואה_תקינה,תשלום_חודשי,0), 0)</f>
        <v>2170.5255592096146</v>
      </c>
      <c r="F22" s="18">
        <f ca="1">IFERROR(IF(ההלוואה_לא_שולמה*ההלוואה_תקינה,קרן,0), 0)</f>
        <v>1282.8577662787536</v>
      </c>
      <c r="G22" s="18">
        <f ca="1">IFERROR(IF(ההלוואה_לא_שולמה*ההלוואה_תקינה,סכום_ריבית,0), 0)</f>
        <v>887.66779293086097</v>
      </c>
      <c r="H22" s="18">
        <f ca="1">IFERROR(IF(ההלוואה_לא_שולמה*ההלוואה_תקינה,יתרת_סגירה,0), 0)</f>
        <v>192390.11523681815</v>
      </c>
    </row>
    <row r="23" spans="2:8" ht="20.100000000000001" customHeight="1" x14ac:dyDescent="0.25">
      <c r="B23" s="16">
        <f ca="1">IFERROR(IF(ההלוואה_לא_שולמה*ההלוואה_תקינה,מספר_תשלום,""), "")</f>
        <v>7</v>
      </c>
      <c r="C23" s="17">
        <f ca="1">IFERROR(IF(ההלוואה_לא_שולמה*ההלוואה_תקינה,תאריך_תשלום,תאריך_התחלה_של_הלוואה), תאריך_התחלה_של_הלוואה)</f>
        <v>45860</v>
      </c>
      <c r="D23" s="18">
        <f ca="1">IFERROR(IF(ההלוואה_לא_שולמה*ההלוואה_תקינה,ערך_הלוואה,""), "")</f>
        <v>192390.11523681815</v>
      </c>
      <c r="E23" s="18">
        <f ca="1">IFERROR(IF(ההלוואה_לא_שולמה*ההלוואה_תקינה,תשלום_חודשי,0), 0)</f>
        <v>2170.5255592096146</v>
      </c>
      <c r="F23" s="18">
        <f ca="1">IFERROR(IF(ההלוואה_לא_שולמה*ההלוואה_תקינה,קרן,0), 0)</f>
        <v>1288.7375310408647</v>
      </c>
      <c r="G23" s="18">
        <f ca="1">IFERROR(IF(ההלוואה_לא_שולמה*ההלוואה_תקינה,סכום_ריבית,0), 0)</f>
        <v>881.78802816874997</v>
      </c>
      <c r="H23" s="18">
        <f ca="1">IFERROR(IF(ההלוואה_לא_שולמה*ההלוואה_תקינה,יתרת_סגירה,0), 0)</f>
        <v>191101.37770577733</v>
      </c>
    </row>
    <row r="24" spans="2:8" ht="20.100000000000001" customHeight="1" x14ac:dyDescent="0.25">
      <c r="B24" s="16">
        <f ca="1">IFERROR(IF(ההלוואה_לא_שולמה*ההלוואה_תקינה,מספר_תשלום,""), "")</f>
        <v>8</v>
      </c>
      <c r="C24" s="17">
        <f ca="1">IFERROR(IF(ההלוואה_לא_שולמה*ההלוואה_תקינה,תאריך_תשלום,תאריך_התחלה_של_הלוואה), תאריך_התחלה_של_הלוואה)</f>
        <v>45891</v>
      </c>
      <c r="D24" s="18">
        <f ca="1">IFERROR(IF(ההלוואה_לא_שולמה*ההלוואה_תקינה,ערך_הלוואה,""), "")</f>
        <v>191101.37770577733</v>
      </c>
      <c r="E24" s="18">
        <f ca="1">IFERROR(IF(ההלוואה_לא_שולמה*ההלוואה_תקינה,תשלום_חודשי,0), 0)</f>
        <v>2170.5255592096146</v>
      </c>
      <c r="F24" s="18">
        <f ca="1">IFERROR(IF(ההלוואה_לא_שולמה*ההלוואה_תקינה,קרן,0), 0)</f>
        <v>1294.6442447248019</v>
      </c>
      <c r="G24" s="18">
        <f ca="1">IFERROR(IF(ההלוואה_לא_שולמה*ההלוואה_תקינה,סכום_ריבית,0), 0)</f>
        <v>875.88131448481272</v>
      </c>
      <c r="H24" s="18">
        <f ca="1">IFERROR(IF(ההלוואה_לא_שולמה*ההלוואה_תקינה,יתרת_סגירה,0), 0)</f>
        <v>189806.73346105253</v>
      </c>
    </row>
    <row r="25" spans="2:8" ht="20.100000000000001" customHeight="1" x14ac:dyDescent="0.25">
      <c r="B25" s="16">
        <f ca="1">IFERROR(IF(ההלוואה_לא_שולמה*ההלוואה_תקינה,מספר_תשלום,""), "")</f>
        <v>9</v>
      </c>
      <c r="C25" s="17">
        <f ca="1">IFERROR(IF(ההלוואה_לא_שולמה*ההלוואה_תקינה,תאריך_תשלום,תאריך_התחלה_של_הלוואה), תאריך_התחלה_של_הלוואה)</f>
        <v>45922</v>
      </c>
      <c r="D25" s="18">
        <f ca="1">IFERROR(IF(ההלוואה_לא_שולמה*ההלוואה_תקינה,ערך_הלוואה,""), "")</f>
        <v>189806.73346105253</v>
      </c>
      <c r="E25" s="18">
        <f ca="1">IFERROR(IF(ההלוואה_לא_שולמה*ההלוואה_תקינה,תשלום_חודשי,0), 0)</f>
        <v>2170.5255592096146</v>
      </c>
      <c r="F25" s="18">
        <f ca="1">IFERROR(IF(ההלוואה_לא_שולמה*ההלוואה_תקינה,קרן,0), 0)</f>
        <v>1300.5780308464575</v>
      </c>
      <c r="G25" s="18">
        <f ca="1">IFERROR(IF(ההלוואה_לא_שולמה*ההלוואה_תקינה,סכום_ריבית,0), 0)</f>
        <v>869.94752836315729</v>
      </c>
      <c r="H25" s="18">
        <f ca="1">IFERROR(IF(ההלוואה_לא_שולמה*ההלוואה_תקינה,יתרת_סגירה,0), 0)</f>
        <v>188506.15543020607</v>
      </c>
    </row>
    <row r="26" spans="2:8" ht="20.100000000000001" customHeight="1" x14ac:dyDescent="0.25">
      <c r="B26" s="16">
        <f ca="1">IFERROR(IF(ההלוואה_לא_שולמה*ההלוואה_תקינה,מספר_תשלום,""), "")</f>
        <v>10</v>
      </c>
      <c r="C26" s="17">
        <f ca="1">IFERROR(IF(ההלוואה_לא_שולמה*ההלוואה_תקינה,תאריך_תשלום,תאריך_התחלה_של_הלוואה), תאריך_התחלה_של_הלוואה)</f>
        <v>45952</v>
      </c>
      <c r="D26" s="18">
        <f ca="1">IFERROR(IF(ההלוואה_לא_שולמה*ההלוואה_תקינה,ערך_הלוואה,""), "")</f>
        <v>188506.15543020607</v>
      </c>
      <c r="E26" s="18">
        <f ca="1">IFERROR(IF(ההלוואה_לא_שולמה*ההלוואה_תקינה,תשלום_חודשי,0), 0)</f>
        <v>2170.5255592096146</v>
      </c>
      <c r="F26" s="18">
        <f ca="1">IFERROR(IF(ההלוואה_לא_שולמה*ההלוואה_תקינה,קרן,0), 0)</f>
        <v>1306.5390134878369</v>
      </c>
      <c r="G26" s="18">
        <f ca="1">IFERROR(IF(ההלוואה_לא_שולמה*ההלוואה_תקינה,סכום_ריבית,0), 0)</f>
        <v>863.9865457217777</v>
      </c>
      <c r="H26" s="18">
        <f ca="1">IFERROR(IF(ההלוואה_לא_שולמה*ההלוואה_תקינה,יתרת_סגירה,0), 0)</f>
        <v>187199.6164167182</v>
      </c>
    </row>
    <row r="27" spans="2:8" ht="20.100000000000001" customHeight="1" x14ac:dyDescent="0.25">
      <c r="B27" s="16">
        <f ca="1">IFERROR(IF(ההלוואה_לא_שולמה*ההלוואה_תקינה,מספר_תשלום,""), "")</f>
        <v>11</v>
      </c>
      <c r="C27" s="17">
        <f ca="1">IFERROR(IF(ההלוואה_לא_שולמה*ההלוואה_תקינה,תאריך_תשלום,תאריך_התחלה_של_הלוואה), תאריך_התחלה_של_הלוואה)</f>
        <v>45983</v>
      </c>
      <c r="D27" s="18">
        <f ca="1">IFERROR(IF(ההלוואה_לא_שולמה*ההלוואה_תקינה,ערך_הלוואה,""), "")</f>
        <v>187199.6164167182</v>
      </c>
      <c r="E27" s="18">
        <f ca="1">IFERROR(IF(ההלוואה_לא_שולמה*ההלוואה_תקינה,תשלום_חודשי,0), 0)</f>
        <v>2170.5255592096146</v>
      </c>
      <c r="F27" s="18">
        <f ca="1">IFERROR(IF(ההלוואה_לא_שולמה*ההלוואה_תקינה,קרן,0), 0)</f>
        <v>1312.5273172996563</v>
      </c>
      <c r="G27" s="18">
        <f ca="1">IFERROR(IF(ההלוואה_לא_שולמה*ההלוואה_תקינה,סכום_ריבית,0), 0)</f>
        <v>857.99824190995855</v>
      </c>
      <c r="H27" s="18">
        <f ca="1">IFERROR(IF(ההלוואה_לא_שולמה*ההלוואה_תקינה,יתרת_סגירה,0), 0)</f>
        <v>185887.08909941855</v>
      </c>
    </row>
    <row r="28" spans="2:8" ht="20.100000000000001" customHeight="1" x14ac:dyDescent="0.25">
      <c r="B28" s="16">
        <f ca="1">IFERROR(IF(ההלוואה_לא_שולמה*ההלוואה_תקינה,מספר_תשלום,""), "")</f>
        <v>12</v>
      </c>
      <c r="C28" s="17">
        <f ca="1">IFERROR(IF(ההלוואה_לא_שולמה*ההלוואה_תקינה,תאריך_תשלום,תאריך_התחלה_של_הלוואה), תאריך_התחלה_של_הלוואה)</f>
        <v>46013</v>
      </c>
      <c r="D28" s="18">
        <f ca="1">IFERROR(IF(ההלוואה_לא_שולמה*ההלוואה_תקינה,ערך_הלוואה,""), "")</f>
        <v>185887.08909941855</v>
      </c>
      <c r="E28" s="18">
        <f ca="1">IFERROR(IF(ההלוואה_לא_שולמה*ההלוואה_תקינה,תשלום_חודשי,0), 0)</f>
        <v>2170.5255592096146</v>
      </c>
      <c r="F28" s="18">
        <f ca="1">IFERROR(IF(ההלוואה_לא_שולמה*ההלוואה_תקינה,קרן,0), 0)</f>
        <v>1318.5430675039463</v>
      </c>
      <c r="G28" s="18">
        <f ca="1">IFERROR(IF(ההלוואה_לא_שולמה*ההלוואה_תקינה,סכום_ריבית,0), 0)</f>
        <v>851.98249170566839</v>
      </c>
      <c r="H28" s="18">
        <f ca="1">IFERROR(IF(ההלוואה_לא_שולמה*ההלוואה_תקינה,יתרת_סגירה,0), 0)</f>
        <v>184568.54603191462</v>
      </c>
    </row>
    <row r="29" spans="2:8" ht="20.100000000000001" customHeight="1" x14ac:dyDescent="0.25">
      <c r="B29" s="16">
        <f ca="1">IFERROR(IF(ההלוואה_לא_שולמה*ההלוואה_תקינה,מספר_תשלום,""), "")</f>
        <v>13</v>
      </c>
      <c r="C29" s="17">
        <f ca="1">IFERROR(IF(ההלוואה_לא_שולמה*ההלוואה_תקינה,תאריך_תשלום,תאריך_התחלה_של_הלוואה), תאריך_התחלה_של_הלוואה)</f>
        <v>46044</v>
      </c>
      <c r="D29" s="18">
        <f ca="1">IFERROR(IF(ההלוואה_לא_שולמה*ההלוואה_תקינה,ערך_הלוואה,""), "")</f>
        <v>184568.54603191462</v>
      </c>
      <c r="E29" s="18">
        <f ca="1">IFERROR(IF(ההלוואה_לא_שולמה*ההלוואה_תקינה,תשלום_חודשי,0), 0)</f>
        <v>2170.5255592096146</v>
      </c>
      <c r="F29" s="18">
        <f ca="1">IFERROR(IF(ההלוואה_לא_שולמה*ההלוואה_תקינה,קרן,0), 0)</f>
        <v>1324.5863898966725</v>
      </c>
      <c r="G29" s="18">
        <f ca="1">IFERROR(IF(ההלוואה_לא_שולמה*ההלוואה_תקינה,סכום_ריבית,0), 0)</f>
        <v>845.93916931294189</v>
      </c>
      <c r="H29" s="18">
        <f ca="1">IFERROR(IF(ההלוואה_לא_שולמה*ההלוואה_תקינה,יתרת_סגירה,0), 0)</f>
        <v>183243.95964201796</v>
      </c>
    </row>
    <row r="30" spans="2:8" ht="20.100000000000001" customHeight="1" x14ac:dyDescent="0.25">
      <c r="B30" s="16">
        <f ca="1">IFERROR(IF(ההלוואה_לא_שולמה*ההלוואה_תקינה,מספר_תשלום,""), "")</f>
        <v>14</v>
      </c>
      <c r="C30" s="17">
        <f ca="1">IFERROR(IF(ההלוואה_לא_שולמה*ההלוואה_תקינה,תאריך_תשלום,תאריך_התחלה_של_הלוואה), תאריך_התחלה_של_הלוואה)</f>
        <v>46075</v>
      </c>
      <c r="D30" s="18">
        <f ca="1">IFERROR(IF(ההלוואה_לא_שולמה*ההלוואה_תקינה,ערך_הלוואה,""), "")</f>
        <v>183243.95964201796</v>
      </c>
      <c r="E30" s="18">
        <f ca="1">IFERROR(IF(ההלוואה_לא_שולמה*ההלוואה_תקינה,תשלום_חודשי,0), 0)</f>
        <v>2170.5255592096146</v>
      </c>
      <c r="F30" s="18">
        <f ca="1">IFERROR(IF(ההלוואה_לא_שולמה*ההלוואה_תקינה,קרן,0), 0)</f>
        <v>1330.6574108503657</v>
      </c>
      <c r="G30" s="18">
        <f ca="1">IFERROR(IF(ההלוואה_לא_שולמה*ההלוואה_תקינה,סכום_ריבית,0), 0)</f>
        <v>839.86814835924883</v>
      </c>
      <c r="H30" s="18">
        <f ca="1">IFERROR(IF(ההלוואה_לא_שולמה*ההלוואה_תקינה,יתרת_סגירה,0), 0)</f>
        <v>181913.30223116756</v>
      </c>
    </row>
    <row r="31" spans="2:8" ht="20.100000000000001" customHeight="1" x14ac:dyDescent="0.25">
      <c r="B31" s="16">
        <f ca="1">IFERROR(IF(ההלוואה_לא_שולמה*ההלוואה_תקינה,מספר_תשלום,""), "")</f>
        <v>15</v>
      </c>
      <c r="C31" s="17">
        <f ca="1">IFERROR(IF(ההלוואה_לא_שולמה*ההלוואה_תקינה,תאריך_תשלום,תאריך_התחלה_של_הלוואה), תאריך_התחלה_של_הלוואה)</f>
        <v>46103</v>
      </c>
      <c r="D31" s="18">
        <f ca="1">IFERROR(IF(ההלוואה_לא_שולמה*ההלוואה_תקינה,ערך_הלוואה,""), "")</f>
        <v>181913.30223116756</v>
      </c>
      <c r="E31" s="18">
        <f ca="1">IFERROR(IF(ההלוואה_לא_שולמה*ההלוואה_תקינה,תשלום_חודשי,0), 0)</f>
        <v>2170.5255592096146</v>
      </c>
      <c r="F31" s="18">
        <f ca="1">IFERROR(IF(ההלוואה_לא_שולמה*ההלוואה_תקינה,קרן,0), 0)</f>
        <v>1336.7562573167631</v>
      </c>
      <c r="G31" s="18">
        <f ca="1">IFERROR(IF(ההלוואה_לא_שולמה*ההלוואה_תקינה,סכום_ריבית,0), 0)</f>
        <v>833.76930189285133</v>
      </c>
      <c r="H31" s="18">
        <f ca="1">IFERROR(IF(ההלוואה_לא_שולמה*ההלוואה_תקינה,יתרת_סגירה,0), 0)</f>
        <v>180576.54597385082</v>
      </c>
    </row>
    <row r="32" spans="2:8" ht="20.100000000000001" customHeight="1" x14ac:dyDescent="0.25">
      <c r="B32" s="16">
        <f ca="1">IFERROR(IF(ההלוואה_לא_שולמה*ההלוואה_תקינה,מספר_תשלום,""), "")</f>
        <v>16</v>
      </c>
      <c r="C32" s="17">
        <f ca="1">IFERROR(IF(ההלוואה_לא_שולמה*ההלוואה_תקינה,תאריך_תשלום,תאריך_התחלה_של_הלוואה), תאריך_התחלה_של_הלוואה)</f>
        <v>46134</v>
      </c>
      <c r="D32" s="18">
        <f ca="1">IFERROR(IF(ההלוואה_לא_שולמה*ההלוואה_תקינה,ערך_הלוואה,""), "")</f>
        <v>180576.54597385082</v>
      </c>
      <c r="E32" s="18">
        <f ca="1">IFERROR(IF(ההלוואה_לא_שולמה*ההלוואה_תקינה,תשלום_חודשי,0), 0)</f>
        <v>2170.5255592096146</v>
      </c>
      <c r="F32" s="18">
        <f ca="1">IFERROR(IF(ההלוואה_לא_שולמה*ההלוואה_תקינה,קרן,0), 0)</f>
        <v>1342.883056829465</v>
      </c>
      <c r="G32" s="18">
        <f ca="1">IFERROR(IF(ההלוואה_לא_שולמה*ההלוואה_תקינה,סכום_ריבית,0), 0)</f>
        <v>827.64250238014961</v>
      </c>
      <c r="H32" s="18">
        <f ca="1">IFERROR(IF(ההלוואה_לא_שולמה*ההלוואה_תקינה,יתרת_סגירה,0), 0)</f>
        <v>179233.66291702134</v>
      </c>
    </row>
    <row r="33" spans="2:8" ht="20.100000000000001" customHeight="1" x14ac:dyDescent="0.25">
      <c r="B33" s="16">
        <f ca="1">IFERROR(IF(ההלוואה_לא_שולמה*ההלוואה_תקינה,מספר_תשלום,""), "")</f>
        <v>17</v>
      </c>
      <c r="C33" s="17">
        <f ca="1">IFERROR(IF(ההלוואה_לא_שולמה*ההלוואה_תקינה,תאריך_תשלום,תאריך_התחלה_של_הלוואה), תאריך_התחלה_של_הלוואה)</f>
        <v>46164</v>
      </c>
      <c r="D33" s="18">
        <f ca="1">IFERROR(IF(ההלוואה_לא_שולמה*ההלוואה_תקינה,ערך_הלוואה,""), "")</f>
        <v>179233.66291702134</v>
      </c>
      <c r="E33" s="18">
        <f ca="1">IFERROR(IF(ההלוואה_לא_שולמה*ההלוואה_תקינה,תשלום_חודשי,0), 0)</f>
        <v>2170.5255592096146</v>
      </c>
      <c r="F33" s="18">
        <f ca="1">IFERROR(IF(ההלוואה_לא_שולמה*ההלוואה_תקינה,קרן,0), 0)</f>
        <v>1349.0379375066002</v>
      </c>
      <c r="G33" s="18">
        <f ca="1">IFERROR(IF(ההלוואה_לא_שולמה*ההלוואה_תקינה,סכום_ריבית,0), 0)</f>
        <v>821.4876217030145</v>
      </c>
      <c r="H33" s="18">
        <f ca="1">IFERROR(IF(ההלוואה_לא_שולמה*ההלוואה_תקינה,יתרת_סגירה,0), 0)</f>
        <v>177884.62497951472</v>
      </c>
    </row>
    <row r="34" spans="2:8" ht="20.100000000000001" customHeight="1" x14ac:dyDescent="0.25">
      <c r="B34" s="16">
        <f ca="1">IFERROR(IF(ההלוואה_לא_שולמה*ההלוואה_תקינה,מספר_תשלום,""), "")</f>
        <v>18</v>
      </c>
      <c r="C34" s="17">
        <f ca="1">IFERROR(IF(ההלוואה_לא_שולמה*ההלוואה_תקינה,תאריך_תשלום,תאריך_התחלה_של_הלוואה), תאריך_התחלה_של_הלוואה)</f>
        <v>46195</v>
      </c>
      <c r="D34" s="18">
        <f ca="1">IFERROR(IF(ההלוואה_לא_שולמה*ההלוואה_תקינה,ערך_הלוואה,""), "")</f>
        <v>177884.62497951472</v>
      </c>
      <c r="E34" s="18">
        <f ca="1">IFERROR(IF(ההלוואה_לא_שולמה*ההלוואה_תקינה,תשלום_חודשי,0), 0)</f>
        <v>2170.5255592096146</v>
      </c>
      <c r="F34" s="18">
        <f ca="1">IFERROR(IF(ההלוואה_לא_שולמה*ההלוואה_תקינה,קרן,0), 0)</f>
        <v>1355.2210280535053</v>
      </c>
      <c r="G34" s="18">
        <f ca="1">IFERROR(IF(ההלוואה_לא_שולמה*ההלוואה_תקינה,סכום_ריבית,0), 0)</f>
        <v>815.30453115610931</v>
      </c>
      <c r="H34" s="18">
        <f ca="1">IFERROR(IF(ההלוואה_לא_שולמה*ההלוואה_תקינה,יתרת_סגירה,0), 0)</f>
        <v>176529.40395146119</v>
      </c>
    </row>
    <row r="35" spans="2:8" ht="20.100000000000001" customHeight="1" x14ac:dyDescent="0.25">
      <c r="B35" s="16">
        <f ca="1">IFERROR(IF(ההלוואה_לא_שולמה*ההלוואה_תקינה,מספר_תשלום,""), "")</f>
        <v>19</v>
      </c>
      <c r="C35" s="17">
        <f ca="1">IFERROR(IF(ההלוואה_לא_שולמה*ההלוואה_תקינה,תאריך_תשלום,תאריך_התחלה_של_הלוואה), תאריך_התחלה_של_הלוואה)</f>
        <v>46225</v>
      </c>
      <c r="D35" s="18">
        <f ca="1">IFERROR(IF(ההלוואה_לא_שולמה*ההלוואה_תקינה,ערך_הלוואה,""), "")</f>
        <v>176529.40395146119</v>
      </c>
      <c r="E35" s="18">
        <f ca="1">IFERROR(IF(ההלוואה_לא_שולמה*ההלוואה_תקינה,תשלום_חודשי,0), 0)</f>
        <v>2170.5255592096146</v>
      </c>
      <c r="F35" s="18">
        <f ca="1">IFERROR(IF(ההלוואה_לא_שולמה*ההלוואה_תקינה,קרן,0), 0)</f>
        <v>1361.4324577654172</v>
      </c>
      <c r="G35" s="18">
        <f ca="1">IFERROR(IF(ההלוואה_לא_שולמה*ההלוואה_תקינה,סכום_ריבית,0), 0)</f>
        <v>809.0931014441976</v>
      </c>
      <c r="H35" s="18">
        <f ca="1">IFERROR(IF(ההלוואה_לא_שולמה*ההלוואה_תקינה,יתרת_סגירה,0), 0)</f>
        <v>175167.9714936958</v>
      </c>
    </row>
    <row r="36" spans="2:8" ht="20.100000000000001" customHeight="1" x14ac:dyDescent="0.25">
      <c r="B36" s="16">
        <f ca="1">IFERROR(IF(ההלוואה_לא_שולמה*ההלוואה_תקינה,מספר_תשלום,""), "")</f>
        <v>20</v>
      </c>
      <c r="C36" s="17">
        <f ca="1">IFERROR(IF(ההלוואה_לא_שולמה*ההלוואה_תקינה,תאריך_תשלום,תאריך_התחלה_של_הלוואה), תאריך_התחלה_של_הלוואה)</f>
        <v>46256</v>
      </c>
      <c r="D36" s="18">
        <f ca="1">IFERROR(IF(ההלוואה_לא_שולמה*ההלוואה_תקינה,ערך_הלוואה,""), "")</f>
        <v>175167.9714936958</v>
      </c>
      <c r="E36" s="18">
        <f ca="1">IFERROR(IF(ההלוואה_לא_שולמה*ההלוואה_תקינה,תשלום_חודשי,0), 0)</f>
        <v>2170.5255592096146</v>
      </c>
      <c r="F36" s="18">
        <f ca="1">IFERROR(IF(ההלוואה_לא_שולמה*ההלוואה_תקינה,קרן,0), 0)</f>
        <v>1367.6723565301754</v>
      </c>
      <c r="G36" s="18">
        <f ca="1">IFERROR(IF(ההלוואה_לא_שולמה*ההלוואה_תקינה,סכום_ריבית,0), 0)</f>
        <v>802.85320267943928</v>
      </c>
      <c r="H36" s="18">
        <f ca="1">IFERROR(IF(ההלוואה_לא_שולמה*ההלוואה_תקינה,יתרת_סגירה,0), 0)</f>
        <v>173800.29913716562</v>
      </c>
    </row>
    <row r="37" spans="2:8" ht="20.100000000000001" customHeight="1" x14ac:dyDescent="0.25">
      <c r="B37" s="16">
        <f ca="1">IFERROR(IF(ההלוואה_לא_שולמה*ההלוואה_תקינה,מספר_תשלום,""), "")</f>
        <v>21</v>
      </c>
      <c r="C37" s="17">
        <f ca="1">IFERROR(IF(ההלוואה_לא_שולמה*ההלוואה_תקינה,תאריך_תשלום,תאריך_התחלה_של_הלוואה), תאריך_התחלה_של_הלוואה)</f>
        <v>46287</v>
      </c>
      <c r="D37" s="18">
        <f ca="1">IFERROR(IF(ההלוואה_לא_שולמה*ההלוואה_תקינה,ערך_הלוואה,""), "")</f>
        <v>173800.29913716562</v>
      </c>
      <c r="E37" s="18">
        <f ca="1">IFERROR(IF(ההלוואה_לא_שולמה*ההלוואה_תקינה,תשלום_חודשי,0), 0)</f>
        <v>2170.5255592096146</v>
      </c>
      <c r="F37" s="18">
        <f ca="1">IFERROR(IF(ההלוואה_לא_שולמה*ההלוואה_תקינה,קרן,0), 0)</f>
        <v>1373.9408548309386</v>
      </c>
      <c r="G37" s="18">
        <f ca="1">IFERROR(IF(ההלוואה_לא_שולמה*ההלוואה_תקינה,סכום_ריבית,0), 0)</f>
        <v>796.58470437867584</v>
      </c>
      <c r="H37" s="18">
        <f ca="1">IFERROR(IF(ההלוואה_לא_שולמה*ההלוואה_תקינה,יתרת_סגירה,0), 0)</f>
        <v>172426.3582823347</v>
      </c>
    </row>
    <row r="38" spans="2:8" ht="20.100000000000001" customHeight="1" x14ac:dyDescent="0.25">
      <c r="B38" s="16">
        <f ca="1">IFERROR(IF(ההלוואה_לא_שולמה*ההלוואה_תקינה,מספר_תשלום,""), "")</f>
        <v>22</v>
      </c>
      <c r="C38" s="17">
        <f ca="1">IFERROR(IF(ההלוואה_לא_שולמה*ההלוואה_תקינה,תאריך_תשלום,תאריך_התחלה_של_הלוואה), תאריך_התחלה_של_הלוואה)</f>
        <v>46317</v>
      </c>
      <c r="D38" s="18">
        <f ca="1">IFERROR(IF(ההלוואה_לא_שולמה*ההלוואה_תקינה,ערך_הלוואה,""), "")</f>
        <v>172426.3582823347</v>
      </c>
      <c r="E38" s="18">
        <f ca="1">IFERROR(IF(ההלוואה_לא_שולמה*ההלוואה_תקינה,תשלום_חודשי,0), 0)</f>
        <v>2170.5255592096146</v>
      </c>
      <c r="F38" s="18">
        <f ca="1">IFERROR(IF(ההלוואה_לא_שולמה*ההלוואה_תקינה,קרן,0), 0)</f>
        <v>1380.2380837489138</v>
      </c>
      <c r="G38" s="18">
        <f ca="1">IFERROR(IF(ההלוואה_לא_שולמה*ההלוואה_תקינה,סכום_ריבית,0), 0)</f>
        <v>790.28747546070088</v>
      </c>
      <c r="H38" s="18">
        <f ca="1">IFERROR(IF(ההלוואה_לא_שולמה*ההלוואה_תקינה,יתרת_סגירה,0), 0)</f>
        <v>171046.12019858573</v>
      </c>
    </row>
    <row r="39" spans="2:8" ht="20.100000000000001" customHeight="1" x14ac:dyDescent="0.25">
      <c r="B39" s="16">
        <f ca="1">IFERROR(IF(ההלוואה_לא_שולמה*ההלוואה_תקינה,מספר_תשלום,""), "")</f>
        <v>23</v>
      </c>
      <c r="C39" s="17">
        <f ca="1">IFERROR(IF(ההלוואה_לא_שולמה*ההלוואה_תקינה,תאריך_תשלום,תאריך_התחלה_של_הלוואה), תאריך_התחלה_של_הלוואה)</f>
        <v>46348</v>
      </c>
      <c r="D39" s="18">
        <f ca="1">IFERROR(IF(ההלוואה_לא_שולמה*ההלוואה_תקינה,ערך_הלוואה,""), "")</f>
        <v>171046.12019858573</v>
      </c>
      <c r="E39" s="18">
        <f ca="1">IFERROR(IF(ההלוואה_לא_שולמה*ההלוואה_תקינה,תשלום_חודשי,0), 0)</f>
        <v>2170.5255592096146</v>
      </c>
      <c r="F39" s="18">
        <f ca="1">IFERROR(IF(ההלוואה_לא_שולמה*ההלוואה_תקינה,קרן,0), 0)</f>
        <v>1386.5641749660963</v>
      </c>
      <c r="G39" s="18">
        <f ca="1">IFERROR(IF(ההלוואה_לא_שולמה*ההלוואה_תקינה,סכום_ריבית,0), 0)</f>
        <v>783.96138424351807</v>
      </c>
      <c r="H39" s="18">
        <f ca="1">IFERROR(IF(ההלוואה_לא_שולמה*ההלוואה_תקינה,יתרת_סגירה,0), 0)</f>
        <v>169659.55602361966</v>
      </c>
    </row>
    <row r="40" spans="2:8" ht="20.100000000000001" customHeight="1" x14ac:dyDescent="0.25">
      <c r="B40" s="16">
        <f ca="1">IFERROR(IF(ההלוואה_לא_שולמה*ההלוואה_תקינה,מספר_תשלום,""), "")</f>
        <v>24</v>
      </c>
      <c r="C40" s="17">
        <f ca="1">IFERROR(IF(ההלוואה_לא_שולמה*ההלוואה_תקינה,תאריך_תשלום,תאריך_התחלה_של_הלוואה), תאריך_התחלה_של_הלוואה)</f>
        <v>46378</v>
      </c>
      <c r="D40" s="18">
        <f ca="1">IFERROR(IF(ההלוואה_לא_שולמה*ההלוואה_תקינה,ערך_הלוואה,""), "")</f>
        <v>169659.55602361966</v>
      </c>
      <c r="E40" s="18">
        <f ca="1">IFERROR(IF(ההלוואה_לא_שולמה*ההלוואה_תקינה,תשלום_חודשי,0), 0)</f>
        <v>2170.5255592096146</v>
      </c>
      <c r="F40" s="18">
        <f ca="1">IFERROR(IF(ההלוואה_לא_שולמה*ההלוואה_תקינה,קרן,0), 0)</f>
        <v>1392.9192607680243</v>
      </c>
      <c r="G40" s="18">
        <f ca="1">IFERROR(IF(ההלוואה_לא_שולמה*ההלוואה_תקינה,סכום_ריבית,0), 0)</f>
        <v>777.6062984415903</v>
      </c>
      <c r="H40" s="18">
        <f ca="1">IFERROR(IF(ההלוואה_לא_שולמה*ההלוואה_תקינה,יתרת_סגירה,0), 0)</f>
        <v>168266.63676285162</v>
      </c>
    </row>
    <row r="41" spans="2:8" ht="20.100000000000001" customHeight="1" x14ac:dyDescent="0.25">
      <c r="B41" s="16">
        <f ca="1">IFERROR(IF(ההלוואה_לא_שולמה*ההלוואה_תקינה,מספר_תשלום,""), "")</f>
        <v>25</v>
      </c>
      <c r="C41" s="17">
        <f ca="1">IFERROR(IF(ההלוואה_לא_שולמה*ההלוואה_תקינה,תאריך_תשלום,תאריך_התחלה_של_הלוואה), תאריך_התחלה_של_הלוואה)</f>
        <v>46409</v>
      </c>
      <c r="D41" s="18">
        <f ca="1">IFERROR(IF(ההלוואה_לא_שולמה*ההלוואה_תקינה,ערך_הלוואה,""), "")</f>
        <v>168266.63676285162</v>
      </c>
      <c r="E41" s="18">
        <f ca="1">IFERROR(IF(ההלוואה_לא_שולמה*ההלוואה_תקינה,תשלום_חודשי,0), 0)</f>
        <v>2170.5255592096146</v>
      </c>
      <c r="F41" s="18">
        <f ca="1">IFERROR(IF(ההלוואה_לא_שולמה*ההלוואה_תקינה,קרן,0), 0)</f>
        <v>1399.3034740465444</v>
      </c>
      <c r="G41" s="18">
        <f ca="1">IFERROR(IF(ההלוואה_לא_שולמה*ההלוואה_תקינה,סכום_ריבית,0), 0)</f>
        <v>771.22208516307023</v>
      </c>
      <c r="H41" s="18">
        <f ca="1">IFERROR(IF(ההלוואה_לא_שולמה*ההלוואה_תקינה,יתרת_סגירה,0), 0)</f>
        <v>166867.33328880512</v>
      </c>
    </row>
    <row r="42" spans="2:8" ht="20.100000000000001" customHeight="1" x14ac:dyDescent="0.25">
      <c r="B42" s="16">
        <f ca="1">IFERROR(IF(ההלוואה_לא_שולמה*ההלוואה_תקינה,מספר_תשלום,""), "")</f>
        <v>26</v>
      </c>
      <c r="C42" s="17">
        <f ca="1">IFERROR(IF(ההלוואה_לא_שולמה*ההלוואה_תקינה,תאריך_תשלום,תאריך_התחלה_של_הלוואה), תאריך_התחלה_של_הלוואה)</f>
        <v>46440</v>
      </c>
      <c r="D42" s="18">
        <f ca="1">IFERROR(IF(ההלוואה_לא_שולמה*ההלוואה_תקינה,ערך_הלוואה,""), "")</f>
        <v>166867.33328880512</v>
      </c>
      <c r="E42" s="18">
        <f ca="1">IFERROR(IF(ההלוואה_לא_שולמה*ההלוואה_תקינה,תשלום_חודשי,0), 0)</f>
        <v>2170.5255592096146</v>
      </c>
      <c r="F42" s="18">
        <f ca="1">IFERROR(IF(ההלוואה_לא_שולמה*ההלוואה_תקינה,קרן,0), 0)</f>
        <v>1405.7169483025912</v>
      </c>
      <c r="G42" s="18">
        <f ca="1">IFERROR(IF(ההלוואה_לא_שולמה*ההלוואה_תקינה,סכום_ריבית,0), 0)</f>
        <v>764.80861090702365</v>
      </c>
      <c r="H42" s="18">
        <f ca="1">IFERROR(IF(ההלוואה_לא_שולמה*ההלוואה_תקינה,יתרת_סגירה,0), 0)</f>
        <v>165461.61634050251</v>
      </c>
    </row>
    <row r="43" spans="2:8" ht="20.100000000000001" customHeight="1" x14ac:dyDescent="0.25">
      <c r="B43" s="16">
        <f ca="1">IFERROR(IF(ההלוואה_לא_שולמה*ההלוואה_תקינה,מספר_תשלום,""), "")</f>
        <v>27</v>
      </c>
      <c r="C43" s="17">
        <f ca="1">IFERROR(IF(ההלוואה_לא_שולמה*ההלוואה_תקינה,תאריך_תשלום,תאריך_התחלה_של_הלוואה), תאריך_התחלה_של_הלוואה)</f>
        <v>46468</v>
      </c>
      <c r="D43" s="18">
        <f ca="1">IFERROR(IF(ההלוואה_לא_שולמה*ההלוואה_תקינה,ערך_הלוואה,""), "")</f>
        <v>165461.61634050251</v>
      </c>
      <c r="E43" s="18">
        <f ca="1">IFERROR(IF(ההלוואה_לא_שולמה*ההלוואה_תקינה,תשלום_חודשי,0), 0)</f>
        <v>2170.5255592096146</v>
      </c>
      <c r="F43" s="18">
        <f ca="1">IFERROR(IF(ההלוואה_לא_שולמה*ההלוואה_תקינה,קרן,0), 0)</f>
        <v>1412.1598176489781</v>
      </c>
      <c r="G43" s="18">
        <f ca="1">IFERROR(IF(ההלוואה_לא_שולמה*ההלוואה_תקינה,סכום_ריבית,0), 0)</f>
        <v>758.36574156063671</v>
      </c>
      <c r="H43" s="18">
        <f ca="1">IFERROR(IF(ההלוואה_לא_שולמה*ההלוואה_תקינה,יתרת_סגירה,0), 0)</f>
        <v>164049.45652285352</v>
      </c>
    </row>
    <row r="44" spans="2:8" ht="20.100000000000001" customHeight="1" x14ac:dyDescent="0.25">
      <c r="B44" s="16">
        <f ca="1">IFERROR(IF(ההלוואה_לא_שולמה*ההלוואה_תקינה,מספר_תשלום,""), "")</f>
        <v>28</v>
      </c>
      <c r="C44" s="17">
        <f ca="1">IFERROR(IF(ההלוואה_לא_שולמה*ההלוואה_תקינה,תאריך_תשלום,תאריך_התחלה_של_הלוואה), תאריך_התחלה_של_הלוואה)</f>
        <v>46499</v>
      </c>
      <c r="D44" s="18">
        <f ca="1">IFERROR(IF(ההלוואה_לא_שולמה*ההלוואה_תקינה,ערך_הלוואה,""), "")</f>
        <v>164049.45652285352</v>
      </c>
      <c r="E44" s="18">
        <f ca="1">IFERROR(IF(ההלוואה_לא_שולמה*ההלוואה_תקינה,תשלום_חודשי,0), 0)</f>
        <v>2170.5255592096146</v>
      </c>
      <c r="F44" s="18">
        <f ca="1">IFERROR(IF(ההלוואה_לא_שולמה*ההלוואה_תקינה,קרן,0), 0)</f>
        <v>1418.6322168132024</v>
      </c>
      <c r="G44" s="18">
        <f ca="1">IFERROR(IF(ההלוואה_לא_שולמה*ההלוואה_תקינה,סכום_ריבית,0), 0)</f>
        <v>751.89334239641221</v>
      </c>
      <c r="H44" s="18">
        <f ca="1">IFERROR(IF(ההלוואה_לא_שולמה*ההלוואה_תקינה,יתרת_סגירה,0), 0)</f>
        <v>162630.82430604033</v>
      </c>
    </row>
    <row r="45" spans="2:8" ht="20.100000000000001" customHeight="1" x14ac:dyDescent="0.25">
      <c r="B45" s="16">
        <f ca="1">IFERROR(IF(ההלוואה_לא_שולמה*ההלוואה_תקינה,מספר_תשלום,""), "")</f>
        <v>29</v>
      </c>
      <c r="C45" s="17">
        <f ca="1">IFERROR(IF(ההלוואה_לא_שולמה*ההלוואה_תקינה,תאריך_תשלום,תאריך_התחלה_של_הלוואה), תאריך_התחלה_של_הלוואה)</f>
        <v>46529</v>
      </c>
      <c r="D45" s="18">
        <f ca="1">IFERROR(IF(ההלוואה_לא_שולמה*ההלוואה_תקינה,ערך_הלוואה,""), "")</f>
        <v>162630.82430604033</v>
      </c>
      <c r="E45" s="18">
        <f ca="1">IFERROR(IF(ההלוואה_לא_שולמה*ההלוואה_תקינה,תשלום_חודשי,0), 0)</f>
        <v>2170.5255592096146</v>
      </c>
      <c r="F45" s="18">
        <f ca="1">IFERROR(IF(ההלוואה_לא_שולמה*ההלוואה_תקינה,קרן,0), 0)</f>
        <v>1425.1342811402628</v>
      </c>
      <c r="G45" s="18">
        <f ca="1">IFERROR(IF(ההלוואה_לא_שולמה*ההלוואה_תקינה,סכום_ריבית,0), 0)</f>
        <v>745.39127806935164</v>
      </c>
      <c r="H45" s="18">
        <f ca="1">IFERROR(IF(ההלוואה_לא_שולמה*ההלוואה_תקינה,יתרת_סגירה,0), 0)</f>
        <v>161205.69002490002</v>
      </c>
    </row>
    <row r="46" spans="2:8" ht="20.100000000000001" customHeight="1" x14ac:dyDescent="0.25">
      <c r="B46" s="16">
        <f ca="1">IFERROR(IF(ההלוואה_לא_שולמה*ההלוואה_תקינה,מספר_תשלום,""), "")</f>
        <v>30</v>
      </c>
      <c r="C46" s="17">
        <f ca="1">IFERROR(IF(ההלוואה_לא_שולמה*ההלוואה_תקינה,תאריך_תשלום,תאריך_התחלה_של_הלוואה), תאריך_התחלה_של_הלוואה)</f>
        <v>46560</v>
      </c>
      <c r="D46" s="18">
        <f ca="1">IFERROR(IF(ההלוואה_לא_שולמה*ההלוואה_תקינה,ערך_הלוואה,""), "")</f>
        <v>161205.69002490002</v>
      </c>
      <c r="E46" s="18">
        <f ca="1">IFERROR(IF(ההלוואה_לא_שולמה*ההלוואה_תקינה,תשלום_חודשי,0), 0)</f>
        <v>2170.5255592096146</v>
      </c>
      <c r="F46" s="18">
        <f ca="1">IFERROR(IF(ההלוואה_לא_שולמה*ההלוואה_תקינה,קרן,0), 0)</f>
        <v>1431.6661465954892</v>
      </c>
      <c r="G46" s="18">
        <f ca="1">IFERROR(IF(ההלוואה_לא_שולמה*ההלוואה_תקינה,סכום_ריבית,0), 0)</f>
        <v>738.8594126141254</v>
      </c>
      <c r="H46" s="18">
        <f ca="1">IFERROR(IF(ההלוואה_לא_שולמה*ההלוואה_תקינה,יתרת_סגירה,0), 0)</f>
        <v>159774.02387830458</v>
      </c>
    </row>
    <row r="47" spans="2:8" ht="20.100000000000001" customHeight="1" x14ac:dyDescent="0.25">
      <c r="B47" s="16">
        <f ca="1">IFERROR(IF(ההלוואה_לא_שולמה*ההלוואה_תקינה,מספר_תשלום,""), "")</f>
        <v>31</v>
      </c>
      <c r="C47" s="17">
        <f ca="1">IFERROR(IF(ההלוואה_לא_שולמה*ההלוואה_תקינה,תאריך_תשלום,תאריך_התחלה_של_הלוואה), תאריך_התחלה_של_הלוואה)</f>
        <v>46590</v>
      </c>
      <c r="D47" s="18">
        <f ca="1">IFERROR(IF(ההלוואה_לא_שולמה*ההלוואה_תקינה,ערך_הלוואה,""), "")</f>
        <v>159774.02387830458</v>
      </c>
      <c r="E47" s="18">
        <f ca="1">IFERROR(IF(ההלוואה_לא_שולמה*ההלוואה_תקינה,תשלום_חודשי,0), 0)</f>
        <v>2170.5255592096146</v>
      </c>
      <c r="F47" s="18">
        <f ca="1">IFERROR(IF(ההלוואה_לא_שולמה*ההלוואה_תקינה,קרן,0), 0)</f>
        <v>1438.2279497673853</v>
      </c>
      <c r="G47" s="18">
        <f ca="1">IFERROR(IF(ההלוואה_לא_שולמה*ההלוואה_תקינה,סכום_ריבית,0), 0)</f>
        <v>732.29760944222949</v>
      </c>
      <c r="H47" s="18">
        <f ca="1">IFERROR(IF(ההלוואה_לא_שולמה*ההלוואה_תקינה,יתרת_סגירה,0), 0)</f>
        <v>158335.79592853721</v>
      </c>
    </row>
    <row r="48" spans="2:8" ht="20.100000000000001" customHeight="1" x14ac:dyDescent="0.25">
      <c r="B48" s="16">
        <f ca="1">IFERROR(IF(ההלוואה_לא_שולמה*ההלוואה_תקינה,מספר_תשלום,""), "")</f>
        <v>32</v>
      </c>
      <c r="C48" s="17">
        <f ca="1">IFERROR(IF(ההלוואה_לא_שולמה*ההלוואה_תקינה,תאריך_תשלום,תאריך_התחלה_של_הלוואה), תאריך_התחלה_של_הלוואה)</f>
        <v>46621</v>
      </c>
      <c r="D48" s="18">
        <f ca="1">IFERROR(IF(ההלוואה_לא_שולמה*ההלוואה_תקינה,ערך_הלוואה,""), "")</f>
        <v>158335.79592853721</v>
      </c>
      <c r="E48" s="18">
        <f ca="1">IFERROR(IF(ההלוואה_לא_שולמה*ההלוואה_תקינה,תשלום_חודשי,0), 0)</f>
        <v>2170.5255592096146</v>
      </c>
      <c r="F48" s="18">
        <f ca="1">IFERROR(IF(ההלוואה_לא_שולמה*ההלוואה_תקינה,קרן,0), 0)</f>
        <v>1444.8198278704856</v>
      </c>
      <c r="G48" s="18">
        <f ca="1">IFERROR(IF(ההלוואה_לא_שולמה*ההלוואה_תקינה,סכום_ריבית,0), 0)</f>
        <v>725.70573133912887</v>
      </c>
      <c r="H48" s="18">
        <f ca="1">IFERROR(IF(ההלוואה_לא_שולמה*ההלוואה_תקינה,יתרת_סגירה,0), 0)</f>
        <v>156890.97610066668</v>
      </c>
    </row>
    <row r="49" spans="2:8" ht="20.100000000000001" customHeight="1" x14ac:dyDescent="0.25">
      <c r="B49" s="16">
        <f ca="1">IFERROR(IF(ההלוואה_לא_שולמה*ההלוואה_תקינה,מספר_תשלום,""), "")</f>
        <v>33</v>
      </c>
      <c r="C49" s="17">
        <f ca="1">IFERROR(IF(ההלוואה_לא_שולמה*ההלוואה_תקינה,תאריך_תשלום,תאריך_התחלה_של_הלוואה), תאריך_התחלה_של_הלוואה)</f>
        <v>46652</v>
      </c>
      <c r="D49" s="18">
        <f ca="1">IFERROR(IF(ההלוואה_לא_שולמה*ההלוואה_תקינה,ערך_הלוואה,""), "")</f>
        <v>156890.97610066668</v>
      </c>
      <c r="E49" s="18">
        <f ca="1">IFERROR(IF(ההלוואה_לא_שולמה*ההלוואה_תקינה,תשלום_חודשי,0), 0)</f>
        <v>2170.5255592096146</v>
      </c>
      <c r="F49" s="18">
        <f ca="1">IFERROR(IF(ההלוואה_לא_שולמה*ההלוואה_תקינה,קרן,0), 0)</f>
        <v>1451.4419187482254</v>
      </c>
      <c r="G49" s="18">
        <f ca="1">IFERROR(IF(ההלוואה_לא_שולמה*ההלוואה_תקינה,סכום_ריבית,0), 0)</f>
        <v>719.08364046138911</v>
      </c>
      <c r="H49" s="18">
        <f ca="1">IFERROR(IF(ההלוואה_לא_שולמה*ההלוואה_תקינה,יתרת_סגירה,0), 0)</f>
        <v>155439.53418191843</v>
      </c>
    </row>
    <row r="50" spans="2:8" ht="20.100000000000001" customHeight="1" x14ac:dyDescent="0.25">
      <c r="B50" s="16">
        <f ca="1">IFERROR(IF(ההלוואה_לא_שולמה*ההלוואה_תקינה,מספר_תשלום,""), "")</f>
        <v>34</v>
      </c>
      <c r="C50" s="17">
        <f ca="1">IFERROR(IF(ההלוואה_לא_שולמה*ההלוואה_תקינה,תאריך_תשלום,תאריך_התחלה_של_הלוואה), תאריך_התחלה_של_הלוואה)</f>
        <v>46682</v>
      </c>
      <c r="D50" s="18">
        <f ca="1">IFERROR(IF(ההלוואה_לא_שולמה*ההלוואה_תקינה,ערך_הלוואה,""), "")</f>
        <v>155439.53418191843</v>
      </c>
      <c r="E50" s="18">
        <f ca="1">IFERROR(IF(ההלוואה_לא_שולמה*ההלוואה_תקינה,תשלום_חודשי,0), 0)</f>
        <v>2170.5255592096146</v>
      </c>
      <c r="F50" s="18">
        <f ca="1">IFERROR(IF(ההלוואה_לא_שולמה*ההלוואה_תקינה,קרן,0), 0)</f>
        <v>1458.0943608758216</v>
      </c>
      <c r="G50" s="18">
        <f ca="1">IFERROR(IF(ההלוואה_לא_שולמה*ההלוואה_תקינה,סכום_ריבית,0), 0)</f>
        <v>712.43119833379308</v>
      </c>
      <c r="H50" s="18">
        <f ca="1">IFERROR(IF(ההלוואה_לא_שולמה*ההלוואה_תקינה,יתרת_סגירה,0), 0)</f>
        <v>153981.43982104259</v>
      </c>
    </row>
    <row r="51" spans="2:8" ht="20.100000000000001" customHeight="1" x14ac:dyDescent="0.25">
      <c r="B51" s="16">
        <f ca="1">IFERROR(IF(ההלוואה_לא_שולמה*ההלוואה_תקינה,מספר_תשלום,""), "")</f>
        <v>35</v>
      </c>
      <c r="C51" s="17">
        <f ca="1">IFERROR(IF(ההלוואה_לא_שולמה*ההלוואה_תקינה,תאריך_תשלום,תאריך_התחלה_של_הלוואה), תאריך_התחלה_של_הלוואה)</f>
        <v>46713</v>
      </c>
      <c r="D51" s="18">
        <f ca="1">IFERROR(IF(ההלוואה_לא_שולמה*ההלוואה_תקינה,ערך_הלוואה,""), "")</f>
        <v>153981.43982104259</v>
      </c>
      <c r="E51" s="18">
        <f ca="1">IFERROR(IF(ההלוואה_לא_שולמה*ההלוואה_תקינה,תשלום_חודשי,0), 0)</f>
        <v>2170.5255592096146</v>
      </c>
      <c r="F51" s="18">
        <f ca="1">IFERROR(IF(ההלוואה_לא_שולמה*ההלוואה_תקינה,קרן,0), 0)</f>
        <v>1464.7772933631688</v>
      </c>
      <c r="G51" s="18">
        <f ca="1">IFERROR(IF(ההלוואה_לא_שולמה*ההלוואה_תקינה,סכום_ריבית,0), 0)</f>
        <v>705.74826584644563</v>
      </c>
      <c r="H51" s="18">
        <f ca="1">IFERROR(IF(ההלוואה_לא_שולמה*ההלוואה_תקינה,יתרת_סגירה,0), 0)</f>
        <v>152516.66252767941</v>
      </c>
    </row>
    <row r="52" spans="2:8" ht="20.100000000000001" customHeight="1" x14ac:dyDescent="0.25">
      <c r="B52" s="16">
        <f ca="1">IFERROR(IF(ההלוואה_לא_שולמה*ההלוואה_תקינה,מספר_תשלום,""), "")</f>
        <v>36</v>
      </c>
      <c r="C52" s="17">
        <f ca="1">IFERROR(IF(ההלוואה_לא_שולמה*ההלוואה_תקינה,תאריך_תשלום,תאריך_התחלה_של_הלוואה), תאריך_התחלה_של_הלוואה)</f>
        <v>46743</v>
      </c>
      <c r="D52" s="18">
        <f ca="1">IFERROR(IF(ההלוואה_לא_שולמה*ההלוואה_תקינה,ערך_הלוואה,""), "")</f>
        <v>152516.66252767941</v>
      </c>
      <c r="E52" s="18">
        <f ca="1">IFERROR(IF(ההלוואה_לא_שולמה*ההלוואה_תקינה,תשלום_חודשי,0), 0)</f>
        <v>2170.5255592096146</v>
      </c>
      <c r="F52" s="18">
        <f ca="1">IFERROR(IF(ההלוואה_לא_שולמה*ההלוואה_תקינה,קרן,0), 0)</f>
        <v>1471.49085595775</v>
      </c>
      <c r="G52" s="18">
        <f ca="1">IFERROR(IF(ההלוואה_לא_שולמה*ההלוואה_תקינה,סכום_ריבית,0), 0)</f>
        <v>699.03470325186447</v>
      </c>
      <c r="H52" s="18">
        <f ca="1">IFERROR(IF(ההלוואה_לא_שולמה*ההלוואה_תקינה,יתרת_סגירה,0), 0)</f>
        <v>151045.17167172168</v>
      </c>
    </row>
    <row r="53" spans="2:8" ht="20.100000000000001" customHeight="1" x14ac:dyDescent="0.25">
      <c r="B53" s="16">
        <f ca="1">IFERROR(IF(ההלוואה_לא_שולמה*ההלוואה_תקינה,מספר_תשלום,""), "")</f>
        <v>37</v>
      </c>
      <c r="C53" s="17">
        <f ca="1">IFERROR(IF(ההלוואה_לא_שולמה*ההלוואה_תקינה,תאריך_תשלום,תאריך_התחלה_של_הלוואה), תאריך_התחלה_של_הלוואה)</f>
        <v>46774</v>
      </c>
      <c r="D53" s="18">
        <f ca="1">IFERROR(IF(ההלוואה_לא_שולמה*ההלוואה_תקינה,ערך_הלוואה,""), "")</f>
        <v>151045.17167172168</v>
      </c>
      <c r="E53" s="18">
        <f ca="1">IFERROR(IF(ההלוואה_לא_שולמה*ההלוואה_תקינה,תשלום_חודשי,0), 0)</f>
        <v>2170.5255592096146</v>
      </c>
      <c r="F53" s="18">
        <f ca="1">IFERROR(IF(ההלוואה_לא_שולמה*ההלוואה_תקינה,קרן,0), 0)</f>
        <v>1478.2351890475563</v>
      </c>
      <c r="G53" s="18">
        <f ca="1">IFERROR(IF(ההלוואה_לא_שולמה*ההלוואה_תקינה,סכום_ריבית,0), 0)</f>
        <v>692.29037016205814</v>
      </c>
      <c r="H53" s="18">
        <f ca="1">IFERROR(IF(ההלוואה_לא_שולמה*ההלוואה_תקינה,יתרת_סגירה,0), 0)</f>
        <v>149566.93648267409</v>
      </c>
    </row>
    <row r="54" spans="2:8" ht="20.100000000000001" customHeight="1" x14ac:dyDescent="0.25">
      <c r="B54" s="16">
        <f ca="1">IFERROR(IF(ההלוואה_לא_שולמה*ההלוואה_תקינה,מספר_תשלום,""), "")</f>
        <v>38</v>
      </c>
      <c r="C54" s="17">
        <f ca="1">IFERROR(IF(ההלוואה_לא_שולמה*ההלוואה_תקינה,תאריך_תשלום,תאריך_התחלה_של_הלוואה), תאריך_התחלה_של_הלוואה)</f>
        <v>46805</v>
      </c>
      <c r="D54" s="18">
        <f ca="1">IFERROR(IF(ההלוואה_לא_שולמה*ההלוואה_תקינה,ערך_הלוואה,""), "")</f>
        <v>149566.93648267409</v>
      </c>
      <c r="E54" s="18">
        <f ca="1">IFERROR(IF(ההלוואה_לא_שולמה*ההלוואה_תקינה,תשלום_חודשי,0), 0)</f>
        <v>2170.5255592096146</v>
      </c>
      <c r="F54" s="18">
        <f ca="1">IFERROR(IF(ההלוואה_לא_שולמה*ההלוואה_תקינה,קרן,0), 0)</f>
        <v>1485.0104336640245</v>
      </c>
      <c r="G54" s="18">
        <f ca="1">IFERROR(IF(ההלוואה_לא_שולמה*ההלוואה_תקינה,סכום_ריבית,0), 0)</f>
        <v>685.51512554559008</v>
      </c>
      <c r="H54" s="18">
        <f ca="1">IFERROR(IF(ההלוואה_לא_שולמה*ההלוואה_תקינה,יתרת_סגירה,0), 0)</f>
        <v>148081.92604901007</v>
      </c>
    </row>
    <row r="55" spans="2:8" ht="20.100000000000001" customHeight="1" x14ac:dyDescent="0.25">
      <c r="B55" s="16">
        <f ca="1">IFERROR(IF(ההלוואה_לא_שולמה*ההלוואה_תקינה,מספר_תשלום,""), "")</f>
        <v>39</v>
      </c>
      <c r="C55" s="17">
        <f ca="1">IFERROR(IF(ההלוואה_לא_שולמה*ההלוואה_תקינה,תאריך_תשלום,תאריך_התחלה_של_הלוואה), תאריך_התחלה_של_הלוואה)</f>
        <v>46834</v>
      </c>
      <c r="D55" s="18">
        <f ca="1">IFERROR(IF(ההלוואה_לא_שולמה*ההלוואה_תקינה,ערך_הלוואה,""), "")</f>
        <v>148081.92604901007</v>
      </c>
      <c r="E55" s="18">
        <f ca="1">IFERROR(IF(ההלוואה_לא_שולמה*ההלוואה_תקינה,תשלום_חודשי,0), 0)</f>
        <v>2170.5255592096146</v>
      </c>
      <c r="F55" s="18">
        <f ca="1">IFERROR(IF(ההלוואה_לא_שולמה*ההלוואה_תקינה,קרן,0), 0)</f>
        <v>1491.8167314849845</v>
      </c>
      <c r="G55" s="18">
        <f ca="1">IFERROR(IF(ההלוואה_לא_שולמה*ההלוואה_תקינה,סכום_ריבית,0), 0)</f>
        <v>678.70882772463005</v>
      </c>
      <c r="H55" s="18">
        <f ca="1">IFERROR(IF(ההלוואה_לא_שולמה*ההלוואה_תקינה,יתרת_סגירה,0), 0)</f>
        <v>146590.10931752512</v>
      </c>
    </row>
    <row r="56" spans="2:8" ht="20.100000000000001" customHeight="1" x14ac:dyDescent="0.25">
      <c r="B56" s="16">
        <f ca="1">IFERROR(IF(ההלוואה_לא_שולמה*ההלוואה_תקינה,מספר_תשלום,""), "")</f>
        <v>40</v>
      </c>
      <c r="C56" s="17">
        <f ca="1">IFERROR(IF(ההלוואה_לא_שולמה*ההלוואה_תקינה,תאריך_תשלום,תאריך_התחלה_של_הלוואה), תאריך_התחלה_של_הלוואה)</f>
        <v>46865</v>
      </c>
      <c r="D56" s="18">
        <f ca="1">IFERROR(IF(ההלוואה_לא_שולמה*ההלוואה_תקינה,ערך_הלוואה,""), "")</f>
        <v>146590.10931752512</v>
      </c>
      <c r="E56" s="18">
        <f ca="1">IFERROR(IF(ההלוואה_לא_שולמה*ההלוואה_תקינה,תשלום_חודשי,0), 0)</f>
        <v>2170.5255592096146</v>
      </c>
      <c r="F56" s="18">
        <f ca="1">IFERROR(IF(ההלוואה_לא_שולמה*ההלוואה_תקינה,קרן,0), 0)</f>
        <v>1498.6542248376238</v>
      </c>
      <c r="G56" s="18">
        <f ca="1">IFERROR(IF(ההלוואה_לא_שולמה*ההלוואה_תקינה,סכום_ריבית,0), 0)</f>
        <v>671.87133437199054</v>
      </c>
      <c r="H56" s="18">
        <f ca="1">IFERROR(IF(ההלוואה_לא_שולמה*ההלוואה_תקינה,יתרת_סגירה,0), 0)</f>
        <v>145091.45509268751</v>
      </c>
    </row>
    <row r="57" spans="2:8" ht="20.100000000000001" customHeight="1" x14ac:dyDescent="0.25">
      <c r="B57" s="16">
        <f ca="1">IFERROR(IF(ההלוואה_לא_שולמה*ההלוואה_תקינה,מספר_תשלום,""), "")</f>
        <v>41</v>
      </c>
      <c r="C57" s="17">
        <f ca="1">IFERROR(IF(ההלוואה_לא_שולמה*ההלוואה_תקינה,תאריך_תשלום,תאריך_התחלה_של_הלוואה), תאריך_התחלה_של_הלוואה)</f>
        <v>46895</v>
      </c>
      <c r="D57" s="18">
        <f ca="1">IFERROR(IF(ההלוואה_לא_שולמה*ההלוואה_תקינה,ערך_הלוואה,""), "")</f>
        <v>145091.45509268751</v>
      </c>
      <c r="E57" s="18">
        <f ca="1">IFERROR(IF(ההלוואה_לא_שולמה*ההלוואה_תקינה,תשלום_חודשי,0), 0)</f>
        <v>2170.5255592096146</v>
      </c>
      <c r="F57" s="18">
        <f ca="1">IFERROR(IF(ההלוואה_לא_שולמה*ההלוואה_תקינה,קרן,0), 0)</f>
        <v>1505.523056701463</v>
      </c>
      <c r="G57" s="18">
        <f ca="1">IFERROR(IF(ההלוואה_לא_שולמה*ההלוואה_תקינה,סכום_ריבית,0), 0)</f>
        <v>665.00250250815134</v>
      </c>
      <c r="H57" s="18">
        <f ca="1">IFERROR(IF(ההלוואה_לא_שולמה*ההלוואה_תקינה,יתרת_סגירה,0), 0)</f>
        <v>143585.93203598601</v>
      </c>
    </row>
    <row r="58" spans="2:8" ht="20.100000000000001" customHeight="1" x14ac:dyDescent="0.25">
      <c r="B58" s="16">
        <f ca="1">IFERROR(IF(ההלוואה_לא_שולמה*ההלוואה_תקינה,מספר_תשלום,""), "")</f>
        <v>42</v>
      </c>
      <c r="C58" s="17">
        <f ca="1">IFERROR(IF(ההלוואה_לא_שולמה*ההלוואה_תקינה,תאריך_תשלום,תאריך_התחלה_של_הלוואה), תאריך_התחלה_של_הלוואה)</f>
        <v>46926</v>
      </c>
      <c r="D58" s="18">
        <f ca="1">IFERROR(IF(ההלוואה_לא_שולמה*ההלוואה_תקינה,ערך_הלוואה,""), "")</f>
        <v>143585.93203598601</v>
      </c>
      <c r="E58" s="18">
        <f ca="1">IFERROR(IF(ההלוואה_לא_שולמה*ההלוואה_תקינה,תשלום_חודשי,0), 0)</f>
        <v>2170.5255592096146</v>
      </c>
      <c r="F58" s="18">
        <f ca="1">IFERROR(IF(ההלוואה_לא_שולמה*ההלוואה_תקינה,קרן,0), 0)</f>
        <v>1512.4233707113449</v>
      </c>
      <c r="G58" s="18">
        <f ca="1">IFERROR(IF(ההלוואה_לא_שולמה*ההלוואה_תקינה,סכום_ריבית,0), 0)</f>
        <v>658.10218849826981</v>
      </c>
      <c r="H58" s="18">
        <f ca="1">IFERROR(IF(ההלוואה_לא_שולמה*ההלוואה_תקינה,יתרת_סגירה,0), 0)</f>
        <v>142073.50866527465</v>
      </c>
    </row>
    <row r="59" spans="2:8" ht="20.100000000000001" customHeight="1" x14ac:dyDescent="0.25">
      <c r="B59" s="16">
        <f ca="1">IFERROR(IF(ההלוואה_לא_שולמה*ההלוואה_תקינה,מספר_תשלום,""), "")</f>
        <v>43</v>
      </c>
      <c r="C59" s="17">
        <f ca="1">IFERROR(IF(ההלוואה_לא_שולמה*ההלוואה_תקינה,תאריך_תשלום,תאריך_התחלה_של_הלוואה), תאריך_התחלה_של_הלוואה)</f>
        <v>46956</v>
      </c>
      <c r="D59" s="18">
        <f ca="1">IFERROR(IF(ההלוואה_לא_שולמה*ההלוואה_תקינה,ערך_הלוואה,""), "")</f>
        <v>142073.50866527465</v>
      </c>
      <c r="E59" s="18">
        <f ca="1">IFERROR(IF(ההלוואה_לא_שולמה*ההלוואה_תקינה,תשלום_חודשי,0), 0)</f>
        <v>2170.5255592096146</v>
      </c>
      <c r="F59" s="18">
        <f ca="1">IFERROR(IF(ההלוואה_לא_שולמה*ההלוואה_תקינה,קרן,0), 0)</f>
        <v>1519.3553111604385</v>
      </c>
      <c r="G59" s="18">
        <f ca="1">IFERROR(IF(ההלוואה_לא_שולמה*ההלוואה_תקינה,סכום_ריבית,0), 0)</f>
        <v>651.17024804917594</v>
      </c>
      <c r="H59" s="18">
        <f ca="1">IFERROR(IF(ההלוואה_לא_שולמה*ההלוואה_תקינה,יתרת_סגירה,0), 0)</f>
        <v>140554.15335411418</v>
      </c>
    </row>
    <row r="60" spans="2:8" ht="20.100000000000001" customHeight="1" x14ac:dyDescent="0.25">
      <c r="B60" s="16">
        <f ca="1">IFERROR(IF(ההלוואה_לא_שולמה*ההלוואה_תקינה,מספר_תשלום,""), "")</f>
        <v>44</v>
      </c>
      <c r="C60" s="17">
        <f ca="1">IFERROR(IF(ההלוואה_לא_שולמה*ההלוואה_תקינה,תאריך_תשלום,תאריך_התחלה_של_הלוואה), תאריך_התחלה_של_הלוואה)</f>
        <v>46987</v>
      </c>
      <c r="D60" s="18">
        <f ca="1">IFERROR(IF(ההלוואה_לא_שולמה*ההלוואה_תקינה,ערך_הלוואה,""), "")</f>
        <v>140554.15335411418</v>
      </c>
      <c r="E60" s="18">
        <f ca="1">IFERROR(IF(ההלוואה_לא_שולמה*ההלוואה_תקינה,תשלום_חודשי,0), 0)</f>
        <v>2170.5255592096146</v>
      </c>
      <c r="F60" s="18">
        <f ca="1">IFERROR(IF(ההלוואה_לא_שולמה*ההלוואה_תקינה,קרן,0), 0)</f>
        <v>1526.3190230032571</v>
      </c>
      <c r="G60" s="18">
        <f ca="1">IFERROR(IF(ההלוואה_לא_שולמה*ההלוואה_תקינה,סכום_ריבית,0), 0)</f>
        <v>644.20653620635733</v>
      </c>
      <c r="H60" s="18">
        <f ca="1">IFERROR(IF(ההלוואה_לא_שולמה*ההלוואה_תקינה,יתרת_סגירה,0), 0)</f>
        <v>139027.83433111105</v>
      </c>
    </row>
    <row r="61" spans="2:8" ht="20.100000000000001" customHeight="1" x14ac:dyDescent="0.25">
      <c r="B61" s="16">
        <f ca="1">IFERROR(IF(ההלוואה_לא_שולמה*ההלוואה_תקינה,מספר_תשלום,""), "")</f>
        <v>45</v>
      </c>
      <c r="C61" s="17">
        <f ca="1">IFERROR(IF(ההלוואה_לא_שולמה*ההלוואה_תקינה,תאריך_תשלום,תאריך_התחלה_של_הלוואה), תאריך_התחלה_של_הלוואה)</f>
        <v>47018</v>
      </c>
      <c r="D61" s="18">
        <f ca="1">IFERROR(IF(ההלוואה_לא_שולמה*ההלוואה_תקינה,ערך_הלוואה,""), "")</f>
        <v>139027.83433111105</v>
      </c>
      <c r="E61" s="18">
        <f ca="1">IFERROR(IF(ההלוואה_לא_שולמה*ההלוואה_תקינה,תשלום_חודשי,0), 0)</f>
        <v>2170.5255592096146</v>
      </c>
      <c r="F61" s="18">
        <f ca="1">IFERROR(IF(ההלוואה_לא_שולמה*ההלוואה_תקינה,קרן,0), 0)</f>
        <v>1533.3146518586886</v>
      </c>
      <c r="G61" s="18">
        <f ca="1">IFERROR(IF(ההלוואה_לא_שולמה*ההלוואה_תקינה,סכום_ריבית,0), 0)</f>
        <v>637.21090735092571</v>
      </c>
      <c r="H61" s="18">
        <f ca="1">IFERROR(IF(ההלוואה_לא_שולמה*ההלוואה_תקינה,יתרת_סגירה,0), 0)</f>
        <v>137494.51967925229</v>
      </c>
    </row>
    <row r="62" spans="2:8" ht="20.100000000000001" customHeight="1" x14ac:dyDescent="0.25">
      <c r="B62" s="16">
        <f ca="1">IFERROR(IF(ההלוואה_לא_שולמה*ההלוואה_תקינה,מספר_תשלום,""), "")</f>
        <v>46</v>
      </c>
      <c r="C62" s="17">
        <f ca="1">IFERROR(IF(ההלוואה_לא_שולמה*ההלוואה_תקינה,תאריך_תשלום,תאריך_התחלה_של_הלוואה), תאריך_התחלה_של_הלוואה)</f>
        <v>47048</v>
      </c>
      <c r="D62" s="18">
        <f ca="1">IFERROR(IF(ההלוואה_לא_שולמה*ההלוואה_תקינה,ערך_הלוואה,""), "")</f>
        <v>137494.51967925229</v>
      </c>
      <c r="E62" s="18">
        <f ca="1">IFERROR(IF(ההלוואה_לא_שולמה*ההלוואה_תקינה,תשלום_חודשי,0), 0)</f>
        <v>2170.5255592096146</v>
      </c>
      <c r="F62" s="18">
        <f ca="1">IFERROR(IF(ההלוואה_לא_שולמה*ההלוואה_תקינה,קרן,0), 0)</f>
        <v>1540.3423440130414</v>
      </c>
      <c r="G62" s="18">
        <f ca="1">IFERROR(IF(ההלוואה_לא_שולמה*ההלוואה_תקינה,סכום_ריבית,0), 0)</f>
        <v>630.18321519657343</v>
      </c>
      <c r="H62" s="18">
        <f ca="1">IFERROR(IF(ההלוואה_לא_שולמה*ההלוואה_תקינה,יתרת_סגירה,0), 0)</f>
        <v>135954.17733523922</v>
      </c>
    </row>
    <row r="63" spans="2:8" ht="20.100000000000001" customHeight="1" x14ac:dyDescent="0.25">
      <c r="B63" s="16">
        <f ca="1">IFERROR(IF(ההלוואה_לא_שולמה*ההלוואה_תקינה,מספר_תשלום,""), "")</f>
        <v>47</v>
      </c>
      <c r="C63" s="17">
        <f ca="1">IFERROR(IF(ההלוואה_לא_שולמה*ההלוואה_תקינה,תאריך_תשלום,תאריך_התחלה_של_הלוואה), תאריך_התחלה_של_הלוואה)</f>
        <v>47079</v>
      </c>
      <c r="D63" s="18">
        <f ca="1">IFERROR(IF(ההלוואה_לא_שולמה*ההלוואה_תקינה,ערך_הלוואה,""), "")</f>
        <v>135954.17733523922</v>
      </c>
      <c r="E63" s="18">
        <f ca="1">IFERROR(IF(ההלוואה_לא_שולמה*ההלוואה_תקינה,תשלום_חודשי,0), 0)</f>
        <v>2170.5255592096146</v>
      </c>
      <c r="F63" s="18">
        <f ca="1">IFERROR(IF(ההלוואה_לא_שולמה*ההלוואה_תקינה,קרן,0), 0)</f>
        <v>1547.4022464231009</v>
      </c>
      <c r="G63" s="18">
        <f ca="1">IFERROR(IF(ההלוואה_לא_שולמה*ההלוואה_תקינה,סכום_ריבית,0), 0)</f>
        <v>623.12331278651368</v>
      </c>
      <c r="H63" s="18">
        <f ca="1">IFERROR(IF(ההלוואה_לא_שולמה*ההלוואה_תקינה,יתרת_סגירה,0), 0)</f>
        <v>134406.77508881618</v>
      </c>
    </row>
    <row r="64" spans="2:8" ht="20.100000000000001" customHeight="1" x14ac:dyDescent="0.25">
      <c r="B64" s="16">
        <f ca="1">IFERROR(IF(ההלוואה_לא_שולמה*ההלוואה_תקינה,מספר_תשלום,""), "")</f>
        <v>48</v>
      </c>
      <c r="C64" s="17">
        <f ca="1">IFERROR(IF(ההלוואה_לא_שולמה*ההלוואה_תקינה,תאריך_תשלום,תאריך_התחלה_של_הלוואה), תאריך_התחלה_של_הלוואה)</f>
        <v>47109</v>
      </c>
      <c r="D64" s="18">
        <f ca="1">IFERROR(IF(ההלוואה_לא_שולמה*ההלוואה_תקינה,ערך_הלוואה,""), "")</f>
        <v>134406.77508881618</v>
      </c>
      <c r="E64" s="18">
        <f ca="1">IFERROR(IF(ההלוואה_לא_שולמה*ההלוואה_תקינה,תשלום_חודשי,0), 0)</f>
        <v>2170.5255592096146</v>
      </c>
      <c r="F64" s="18">
        <f ca="1">IFERROR(IF(ההלוואה_לא_שולמה*ההלוואה_תקינה,קרן,0), 0)</f>
        <v>1554.4945067192068</v>
      </c>
      <c r="G64" s="18">
        <f ca="1">IFERROR(IF(ההלוואה_לא_שולמה*ההלוואה_תקינה,סכום_ריבית,0), 0)</f>
        <v>616.03105249040777</v>
      </c>
      <c r="H64" s="18">
        <f ca="1">IFERROR(IF(ההלוואה_לא_שולמה*ההלוואה_תקינה,יתרת_סגירה,0), 0)</f>
        <v>132852.28058209695</v>
      </c>
    </row>
    <row r="65" spans="2:8" ht="20.100000000000001" customHeight="1" x14ac:dyDescent="0.25">
      <c r="B65" s="16">
        <f ca="1">IFERROR(IF(ההלוואה_לא_שולמה*ההלוואה_תקינה,מספר_תשלום,""), "")</f>
        <v>49</v>
      </c>
      <c r="C65" s="17">
        <f ca="1">IFERROR(IF(ההלוואה_לא_שולמה*ההלוואה_תקינה,תאריך_תשלום,תאריך_התחלה_של_הלוואה), תאריך_התחלה_של_הלוואה)</f>
        <v>47140</v>
      </c>
      <c r="D65" s="18">
        <f ca="1">IFERROR(IF(ההלוואה_לא_שולמה*ההלוואה_תקינה,ערך_הלוואה,""), "")</f>
        <v>132852.28058209695</v>
      </c>
      <c r="E65" s="18">
        <f ca="1">IFERROR(IF(ההלוואה_לא_שולמה*ההלוואה_תקינה,תשלום_חודשי,0), 0)</f>
        <v>2170.5255592096146</v>
      </c>
      <c r="F65" s="18">
        <f ca="1">IFERROR(IF(ההלוואה_לא_שולמה*ההלוואה_תקינה,קרן,0), 0)</f>
        <v>1561.6192732083366</v>
      </c>
      <c r="G65" s="18">
        <f ca="1">IFERROR(IF(ההלוואה_לא_שולמה*ההלוואה_תקינה,סכום_ריבית,0), 0)</f>
        <v>608.90628600127809</v>
      </c>
      <c r="H65" s="18">
        <f ca="1">IFERROR(IF(ההלוואה_לא_שולמה*ההלוואה_תקינה,יתרת_סגירה,0), 0)</f>
        <v>131290.66130888858</v>
      </c>
    </row>
    <row r="66" spans="2:8" ht="20.100000000000001" customHeight="1" x14ac:dyDescent="0.25">
      <c r="B66" s="16">
        <f ca="1">IFERROR(IF(ההלוואה_לא_שולמה*ההלוואה_תקינה,מספר_תשלום,""), "")</f>
        <v>50</v>
      </c>
      <c r="C66" s="17">
        <f ca="1">IFERROR(IF(ההלוואה_לא_שולמה*ההלוואה_תקינה,תאריך_תשלום,תאריך_התחלה_של_הלוואה), תאריך_התחלה_של_הלוואה)</f>
        <v>47171</v>
      </c>
      <c r="D66" s="18">
        <f ca="1">IFERROR(IF(ההלוואה_לא_שולמה*ההלוואה_תקינה,ערך_הלוואה,""), "")</f>
        <v>131290.66130888858</v>
      </c>
      <c r="E66" s="18">
        <f ca="1">IFERROR(IF(ההלוואה_לא_שולמה*ההלוואה_תקינה,תשלום_חודשי,0), 0)</f>
        <v>2170.5255592096146</v>
      </c>
      <c r="F66" s="18">
        <f ca="1">IFERROR(IF(ההלוואה_לא_שולמה*ההלוואה_תקינה,קרן,0), 0)</f>
        <v>1568.776694877208</v>
      </c>
      <c r="G66" s="18">
        <f ca="1">IFERROR(IF(ההלוואה_לא_שולמה*ההלוואה_תקינה,סכום_ריבית,0), 0)</f>
        <v>601.74886433240647</v>
      </c>
      <c r="H66" s="18">
        <f ca="1">IFERROR(IF(ההלוואה_לא_שולמה*ההלוואה_תקינה,יתרת_סגירה,0), 0)</f>
        <v>129721.88461401137</v>
      </c>
    </row>
    <row r="67" spans="2:8" ht="20.100000000000001" customHeight="1" x14ac:dyDescent="0.25">
      <c r="B67" s="16">
        <f ca="1">IFERROR(IF(ההלוואה_לא_שולמה*ההלוואה_תקינה,מספר_תשלום,""), "")</f>
        <v>51</v>
      </c>
      <c r="C67" s="17">
        <f ca="1">IFERROR(IF(ההלוואה_לא_שולמה*ההלוואה_תקינה,תאריך_תשלום,תאריך_התחלה_של_הלוואה), תאריך_התחלה_של_הלוואה)</f>
        <v>47199</v>
      </c>
      <c r="D67" s="18">
        <f ca="1">IFERROR(IF(ההלוואה_לא_שולמה*ההלוואה_תקינה,ערך_הלוואה,""), "")</f>
        <v>129721.88461401137</v>
      </c>
      <c r="E67" s="18">
        <f ca="1">IFERROR(IF(ההלוואה_לא_שולמה*ההלוואה_תקינה,תשלום_חודשי,0), 0)</f>
        <v>2170.5255592096146</v>
      </c>
      <c r="F67" s="18">
        <f ca="1">IFERROR(IF(ההלוואה_לא_שולמה*ההלוואה_תקינה,קרן,0), 0)</f>
        <v>1575.9669213953953</v>
      </c>
      <c r="G67" s="18">
        <f ca="1">IFERROR(IF(ההלוואה_לא_שולמה*ההלוואה_תקינה,סכום_ריבית,0), 0)</f>
        <v>594.55863781421931</v>
      </c>
      <c r="H67" s="18">
        <f ca="1">IFERROR(IF(ההלוואה_לא_שולמה*ההלוואה_תקינה,יתרת_סגירה,0), 0)</f>
        <v>128145.91769261597</v>
      </c>
    </row>
    <row r="68" spans="2:8" ht="20.100000000000001" customHeight="1" x14ac:dyDescent="0.25">
      <c r="B68" s="16">
        <f ca="1">IFERROR(IF(ההלוואה_לא_שולמה*ההלוואה_תקינה,מספר_תשלום,""), "")</f>
        <v>52</v>
      </c>
      <c r="C68" s="17">
        <f ca="1">IFERROR(IF(ההלוואה_לא_שולמה*ההלוואה_תקינה,תאריך_תשלום,תאריך_התחלה_של_הלוואה), תאריך_התחלה_של_הלוואה)</f>
        <v>47230</v>
      </c>
      <c r="D68" s="18">
        <f ca="1">IFERROR(IF(ההלוואה_לא_שולמה*ההלוואה_תקינה,ערך_הלוואה,""), "")</f>
        <v>128145.91769261597</v>
      </c>
      <c r="E68" s="18">
        <f ca="1">IFERROR(IF(ההלוואה_לא_שולמה*ההלוואה_תקינה,תשלום_חודשי,0), 0)</f>
        <v>2170.5255592096146</v>
      </c>
      <c r="F68" s="18">
        <f ca="1">IFERROR(IF(ההלוואה_לא_שולמה*ההלוואה_תקינה,קרן,0), 0)</f>
        <v>1583.1901031184577</v>
      </c>
      <c r="G68" s="18">
        <f ca="1">IFERROR(IF(ההלוואה_לא_שולמה*ההלוואה_תקינה,סכום_ריבית,0), 0)</f>
        <v>587.33545609115697</v>
      </c>
      <c r="H68" s="18">
        <f ca="1">IFERROR(IF(ההלוואה_לא_שולמה*ההלוואה_תקינה,יתרת_סגירה,0), 0)</f>
        <v>126562.7275894975</v>
      </c>
    </row>
    <row r="69" spans="2:8" ht="20.100000000000001" customHeight="1" x14ac:dyDescent="0.25">
      <c r="B69" s="16">
        <f ca="1">IFERROR(IF(ההלוואה_לא_שולמה*ההלוואה_תקינה,מספר_תשלום,""), "")</f>
        <v>53</v>
      </c>
      <c r="C69" s="17">
        <f ca="1">IFERROR(IF(ההלוואה_לא_שולמה*ההלוואה_תקינה,תאריך_תשלום,תאריך_התחלה_של_הלוואה), תאריך_התחלה_של_הלוואה)</f>
        <v>47260</v>
      </c>
      <c r="D69" s="18">
        <f ca="1">IFERROR(IF(ההלוואה_לא_שולמה*ההלוואה_תקינה,ערך_הלוואה,""), "")</f>
        <v>126562.7275894975</v>
      </c>
      <c r="E69" s="18">
        <f ca="1">IFERROR(IF(ההלוואה_לא_שולמה*ההלוואה_תקינה,תשלום_חודשי,0), 0)</f>
        <v>2170.5255592096146</v>
      </c>
      <c r="F69" s="18">
        <f ca="1">IFERROR(IF(ההלוואה_לא_שולמה*ההלוואה_תקינה,קרן,0), 0)</f>
        <v>1590.4463910910838</v>
      </c>
      <c r="G69" s="18">
        <f ca="1">IFERROR(IF(ההלוואה_לא_שולמה*ההלוואה_תקינה,סכום_ריבית,0), 0)</f>
        <v>580.07916811853067</v>
      </c>
      <c r="H69" s="18">
        <f ca="1">IFERROR(IF(ההלוואה_לא_שולמה*ההלוואה_תקינה,יתרת_סגירה,0), 0)</f>
        <v>124972.28119840637</v>
      </c>
    </row>
    <row r="70" spans="2:8" ht="20.100000000000001" customHeight="1" x14ac:dyDescent="0.25">
      <c r="B70" s="16">
        <f ca="1">IFERROR(IF(ההלוואה_לא_שולמה*ההלוואה_תקינה,מספר_תשלום,""), "")</f>
        <v>54</v>
      </c>
      <c r="C70" s="17">
        <f ca="1">IFERROR(IF(ההלוואה_לא_שולמה*ההלוואה_תקינה,תאריך_תשלום,תאריך_התחלה_של_הלוואה), תאריך_התחלה_של_הלוואה)</f>
        <v>47291</v>
      </c>
      <c r="D70" s="18">
        <f ca="1">IFERROR(IF(ההלוואה_לא_שולמה*ההלוואה_תקינה,ערך_הלוואה,""), "")</f>
        <v>124972.28119840637</v>
      </c>
      <c r="E70" s="18">
        <f ca="1">IFERROR(IF(ההלוואה_לא_שולמה*ההלוואה_תקינה,תשלום_חודשי,0), 0)</f>
        <v>2170.5255592096146</v>
      </c>
      <c r="F70" s="18">
        <f ca="1">IFERROR(IF(ההלוואה_לא_שולמה*ההלוואה_תקינה,קרן,0), 0)</f>
        <v>1597.7359370502513</v>
      </c>
      <c r="G70" s="18">
        <f ca="1">IFERROR(IF(ההלוואה_לא_שולמה*ההלוואה_תקינה,סכום_ריבית,0), 0)</f>
        <v>572.78962215936338</v>
      </c>
      <c r="H70" s="18">
        <f ca="1">IFERROR(IF(ההלוואה_לא_שולמה*ההלוואה_תקינה,יתרת_סגירה,0), 0)</f>
        <v>123374.54526135614</v>
      </c>
    </row>
    <row r="71" spans="2:8" ht="20.100000000000001" customHeight="1" x14ac:dyDescent="0.25">
      <c r="B71" s="16">
        <f ca="1">IFERROR(IF(ההלוואה_לא_שולמה*ההלוואה_תקינה,מספר_תשלום,""), "")</f>
        <v>55</v>
      </c>
      <c r="C71" s="17">
        <f ca="1">IFERROR(IF(ההלוואה_לא_שולמה*ההלוואה_תקינה,תאריך_תשלום,תאריך_התחלה_של_הלוואה), תאריך_התחלה_של_הלוואה)</f>
        <v>47321</v>
      </c>
      <c r="D71" s="18">
        <f ca="1">IFERROR(IF(ההלוואה_לא_שולמה*ההלוואה_תקינה,ערך_הלוואה,""), "")</f>
        <v>123374.54526135614</v>
      </c>
      <c r="E71" s="18">
        <f ca="1">IFERROR(IF(ההלוואה_לא_שולמה*ההלוואה_תקינה,תשלום_חודשי,0), 0)</f>
        <v>2170.5255592096146</v>
      </c>
      <c r="F71" s="18">
        <f ca="1">IFERROR(IF(ההלוואה_לא_שולמה*ההלוואה_תקינה,קרן,0), 0)</f>
        <v>1605.0588934283981</v>
      </c>
      <c r="G71" s="18">
        <f ca="1">IFERROR(IF(ההלוואה_לא_שולמה*ההלוואה_תקינה,סכום_ריבית,0), 0)</f>
        <v>565.46666578121631</v>
      </c>
      <c r="H71" s="18">
        <f ca="1">IFERROR(IF(ההלוואה_לא_שולמה*ההלוואה_תקינה,יתרת_סגירה,0), 0)</f>
        <v>121769.48636792775</v>
      </c>
    </row>
    <row r="72" spans="2:8" ht="20.100000000000001" customHeight="1" x14ac:dyDescent="0.25">
      <c r="B72" s="16">
        <f ca="1">IFERROR(IF(ההלוואה_לא_שולמה*ההלוואה_תקינה,מספר_תשלום,""), "")</f>
        <v>56</v>
      </c>
      <c r="C72" s="17">
        <f ca="1">IFERROR(IF(ההלוואה_לא_שולמה*ההלוואה_תקינה,תאריך_תשלום,תאריך_התחלה_של_הלוואה), תאריך_התחלה_של_הלוואה)</f>
        <v>47352</v>
      </c>
      <c r="D72" s="18">
        <f ca="1">IFERROR(IF(ההלוואה_לא_שולמה*ההלוואה_תקינה,ערך_הלוואה,""), "")</f>
        <v>121769.48636792775</v>
      </c>
      <c r="E72" s="18">
        <f ca="1">IFERROR(IF(ההלוואה_לא_שולמה*ההלוואה_תקינה,תשלום_חודשי,0), 0)</f>
        <v>2170.5255592096146</v>
      </c>
      <c r="F72" s="18">
        <f ca="1">IFERROR(IF(ההלוואה_לא_שולמה*ההלוואה_תקינה,קרן,0), 0)</f>
        <v>1612.4154133566119</v>
      </c>
      <c r="G72" s="18">
        <f ca="1">IFERROR(IF(ההלוואה_לא_שולמה*ההלוואה_תקינה,סכום_ריבית,0), 0)</f>
        <v>558.11014585300279</v>
      </c>
      <c r="H72" s="18">
        <f ca="1">IFERROR(IF(ההלוואה_לא_שולמה*ההלוואה_תקינה,יתרת_סגירה,0), 0)</f>
        <v>120157.07095457116</v>
      </c>
    </row>
    <row r="73" spans="2:8" ht="20.100000000000001" customHeight="1" x14ac:dyDescent="0.25">
      <c r="B73" s="16">
        <f ca="1">IFERROR(IF(ההלוואה_לא_שולמה*ההלוואה_תקינה,מספר_תשלום,""), "")</f>
        <v>57</v>
      </c>
      <c r="C73" s="17">
        <f ca="1">IFERROR(IF(ההלוואה_לא_שולמה*ההלוואה_תקינה,תאריך_תשלום,תאריך_התחלה_של_הלוואה), תאריך_התחלה_של_הלוואה)</f>
        <v>47383</v>
      </c>
      <c r="D73" s="18">
        <f ca="1">IFERROR(IF(ההלוואה_לא_שולמה*ההלוואה_תקינה,ערך_הלוואה,""), "")</f>
        <v>120157.07095457116</v>
      </c>
      <c r="E73" s="18">
        <f ca="1">IFERROR(IF(ההלוואה_לא_שולמה*ההלוואה_תקינה,תשלום_חודשי,0), 0)</f>
        <v>2170.5255592096146</v>
      </c>
      <c r="F73" s="18">
        <f ca="1">IFERROR(IF(ההלוואה_לא_שולמה*ההלוואה_תקינה,קרן,0), 0)</f>
        <v>1619.8056506678295</v>
      </c>
      <c r="G73" s="18">
        <f ca="1">IFERROR(IF(ההלוואה_לא_שולמה*ההלוואה_תקינה,סכום_ריבית,0), 0)</f>
        <v>550.719908541785</v>
      </c>
      <c r="H73" s="18">
        <f ca="1">IFERROR(IF(ההלוואה_לא_שולמה*ההלוואה_תקינה,יתרת_סגירה,0), 0)</f>
        <v>118537.26530390332</v>
      </c>
    </row>
    <row r="74" spans="2:8" ht="20.100000000000001" customHeight="1" x14ac:dyDescent="0.25">
      <c r="B74" s="16">
        <f ca="1">IFERROR(IF(ההלוואה_לא_שולמה*ההלוואה_תקינה,מספר_תשלום,""), "")</f>
        <v>58</v>
      </c>
      <c r="C74" s="17">
        <f ca="1">IFERROR(IF(ההלוואה_לא_שולמה*ההלוואה_תקינה,תאריך_תשלום,תאריך_התחלה_של_הלוואה), תאריך_התחלה_של_הלוואה)</f>
        <v>47413</v>
      </c>
      <c r="D74" s="18">
        <f ca="1">IFERROR(IF(ההלוואה_לא_שולמה*ההלוואה_תקינה,ערך_הלוואה,""), "")</f>
        <v>118537.26530390332</v>
      </c>
      <c r="E74" s="18">
        <f ca="1">IFERROR(IF(ההלוואה_לא_שולמה*ההלוואה_תקינה,תשלום_חודשי,0), 0)</f>
        <v>2170.5255592096146</v>
      </c>
      <c r="F74" s="18">
        <f ca="1">IFERROR(IF(ההלוואה_לא_שולמה*ההלוואה_תקינה,קרן,0), 0)</f>
        <v>1627.2297599000572</v>
      </c>
      <c r="G74" s="18">
        <f ca="1">IFERROR(IF(ההלוואה_לא_שולמה*ההלוואה_תקינה,סכום_ריבית,0), 0)</f>
        <v>543.29579930955754</v>
      </c>
      <c r="H74" s="18">
        <f ca="1">IFERROR(IF(ההלוואה_לא_שולמה*ההלוואה_תקינה,יתרת_סגירה,0), 0)</f>
        <v>116910.03554400327</v>
      </c>
    </row>
    <row r="75" spans="2:8" ht="20.100000000000001" customHeight="1" x14ac:dyDescent="0.25">
      <c r="B75" s="16">
        <f ca="1">IFERROR(IF(ההלוואה_לא_שולמה*ההלוואה_תקינה,מספר_תשלום,""), "")</f>
        <v>59</v>
      </c>
      <c r="C75" s="17">
        <f ca="1">IFERROR(IF(ההלוואה_לא_שולמה*ההלוואה_תקינה,תאריך_תשלום,תאריך_התחלה_של_הלוואה), תאריך_התחלה_של_הלוואה)</f>
        <v>47444</v>
      </c>
      <c r="D75" s="18">
        <f ca="1">IFERROR(IF(ההלוואה_לא_שולמה*ההלוואה_תקינה,ערך_הלוואה,""), "")</f>
        <v>116910.03554400327</v>
      </c>
      <c r="E75" s="18">
        <f ca="1">IFERROR(IF(ההלוואה_לא_שולמה*ההלוואה_תקינה,תשלום_חודשי,0), 0)</f>
        <v>2170.5255592096146</v>
      </c>
      <c r="F75" s="18">
        <f ca="1">IFERROR(IF(ההלוואה_לא_שולמה*ההלוואה_תקינה,קרן,0), 0)</f>
        <v>1634.6878962995988</v>
      </c>
      <c r="G75" s="18">
        <f ca="1">IFERROR(IF(ההלוואה_לא_שולמה*ההלוואה_תקינה,סכום_ריבית,0), 0)</f>
        <v>535.83766291001564</v>
      </c>
      <c r="H75" s="18">
        <f ca="1">IFERROR(IF(ההלוואה_לא_שולמה*ההלוואה_תקינה,יתרת_סגירה,0), 0)</f>
        <v>115275.34764770366</v>
      </c>
    </row>
    <row r="76" spans="2:8" ht="20.100000000000001" customHeight="1" x14ac:dyDescent="0.25">
      <c r="B76" s="16">
        <f ca="1">IFERROR(IF(ההלוואה_לא_שולמה*ההלוואה_תקינה,מספר_תשלום,""), "")</f>
        <v>60</v>
      </c>
      <c r="C76" s="17">
        <f ca="1">IFERROR(IF(ההלוואה_לא_שולמה*ההלוואה_תקינה,תאריך_תשלום,תאריך_התחלה_של_הלוואה), תאריך_התחלה_של_הלוואה)</f>
        <v>47474</v>
      </c>
      <c r="D76" s="18">
        <f ca="1">IFERROR(IF(ההלוואה_לא_שולמה*ההלוואה_תקינה,ערך_הלוואה,""), "")</f>
        <v>115275.34764770366</v>
      </c>
      <c r="E76" s="18">
        <f ca="1">IFERROR(IF(ההלוואה_לא_שולמה*ההלוואה_תקינה,תשלום_חודשי,0), 0)</f>
        <v>2170.5255592096146</v>
      </c>
      <c r="F76" s="18">
        <f ca="1">IFERROR(IF(ההלוואה_לא_שולמה*ההלוואה_תקינה,קרן,0), 0)</f>
        <v>1642.1802158243054</v>
      </c>
      <c r="G76" s="18">
        <f ca="1">IFERROR(IF(ההלוואה_לא_שולמה*ההלוואה_תקינה,סכום_ריבית,0), 0)</f>
        <v>528.34534338530909</v>
      </c>
      <c r="H76" s="18">
        <f ca="1">IFERROR(IF(ההלוואה_לא_שולמה*ההלוואה_תקינה,יתרת_סגירה,0), 0)</f>
        <v>113633.16743187935</v>
      </c>
    </row>
    <row r="77" spans="2:8" ht="20.100000000000001" customHeight="1" x14ac:dyDescent="0.25">
      <c r="B77" s="16">
        <f ca="1">IFERROR(IF(ההלוואה_לא_שולמה*ההלוואה_תקינה,מספר_תשלום,""), "")</f>
        <v>61</v>
      </c>
      <c r="C77" s="17">
        <f ca="1">IFERROR(IF(ההלוואה_לא_שולמה*ההלוואה_תקינה,תאריך_תשלום,תאריך_התחלה_של_הלוואה), תאריך_התחלה_של_הלוואה)</f>
        <v>47505</v>
      </c>
      <c r="D77" s="18">
        <f ca="1">IFERROR(IF(ההלוואה_לא_שולמה*ההלוואה_תקינה,ערך_הלוואה,""), "")</f>
        <v>113633.16743187935</v>
      </c>
      <c r="E77" s="18">
        <f ca="1">IFERROR(IF(ההלוואה_לא_שולמה*ההלוואה_תקינה,תשלום_חודשי,0), 0)</f>
        <v>2170.5255592096146</v>
      </c>
      <c r="F77" s="18">
        <f ca="1">IFERROR(IF(ההלוואה_לא_שולמה*ההלוואה_תקינה,קרן,0), 0)</f>
        <v>1649.7068751468332</v>
      </c>
      <c r="G77" s="18">
        <f ca="1">IFERROR(IF(ההלוואה_לא_שולמה*ההלוואה_תקינה,סכום_ריבית,0), 0)</f>
        <v>520.81868406278102</v>
      </c>
      <c r="H77" s="18">
        <f ca="1">IFERROR(IF(ההלוואה_לא_שולמה*ההלוואה_תקינה,יתרת_סגירה,0), 0)</f>
        <v>111983.46055673249</v>
      </c>
    </row>
    <row r="78" spans="2:8" ht="20.100000000000001" customHeight="1" x14ac:dyDescent="0.25">
      <c r="B78" s="16">
        <f ca="1">IFERROR(IF(ההלוואה_לא_שולמה*ההלוואה_תקינה,מספר_תשלום,""), "")</f>
        <v>62</v>
      </c>
      <c r="C78" s="17">
        <f ca="1">IFERROR(IF(ההלוואה_לא_שולמה*ההלוואה_תקינה,תאריך_תשלום,תאריך_התחלה_של_הלוואה), תאריך_התחלה_של_הלוואה)</f>
        <v>47536</v>
      </c>
      <c r="D78" s="18">
        <f ca="1">IFERROR(IF(ההלוואה_לא_שולמה*ההלוואה_תקינה,ערך_הלוואה,""), "")</f>
        <v>111983.46055673249</v>
      </c>
      <c r="E78" s="18">
        <f ca="1">IFERROR(IF(ההלוואה_לא_שולמה*ההלוואה_תקינה,תשלום_חודשי,0), 0)</f>
        <v>2170.5255592096146</v>
      </c>
      <c r="F78" s="18">
        <f ca="1">IFERROR(IF(ההלוואה_לא_שולמה*ההלוואה_תקינה,קרן,0), 0)</f>
        <v>1657.2680316579231</v>
      </c>
      <c r="G78" s="18">
        <f ca="1">IFERROR(IF(ההלוואה_לא_שולמה*ההלוואה_תקינה,סכום_ריבית,0), 0)</f>
        <v>513.2575275516914</v>
      </c>
      <c r="H78" s="18">
        <f ca="1">IFERROR(IF(ההלוואה_לא_שולמה*ההלוואה_תקינה,יתרת_סגירה,0), 0)</f>
        <v>110326.19252507458</v>
      </c>
    </row>
    <row r="79" spans="2:8" ht="20.100000000000001" customHeight="1" x14ac:dyDescent="0.25">
      <c r="B79" s="16">
        <f ca="1">IFERROR(IF(ההלוואה_לא_שולמה*ההלוואה_תקינה,מספר_תשלום,""), "")</f>
        <v>63</v>
      </c>
      <c r="C79" s="17">
        <f ca="1">IFERROR(IF(ההלוואה_לא_שולמה*ההלוואה_תקינה,תאריך_תשלום,תאריך_התחלה_של_הלוואה), תאריך_התחלה_של_הלוואה)</f>
        <v>47564</v>
      </c>
      <c r="D79" s="18">
        <f ca="1">IFERROR(IF(ההלוואה_לא_שולמה*ההלוואה_תקינה,ערך_הלוואה,""), "")</f>
        <v>110326.19252507458</v>
      </c>
      <c r="E79" s="18">
        <f ca="1">IFERROR(IF(ההלוואה_לא_שולמה*ההלוואה_תקינה,תשלום_חודשי,0), 0)</f>
        <v>2170.5255592096146</v>
      </c>
      <c r="F79" s="18">
        <f ca="1">IFERROR(IF(ההלוואה_לא_שולמה*ההלוואה_תקינה,קרן,0), 0)</f>
        <v>1664.8638434696886</v>
      </c>
      <c r="G79" s="18">
        <f ca="1">IFERROR(IF(ההלוואה_לא_שולמה*ההלוואה_תקינה,סכום_ריבית,0), 0)</f>
        <v>505.6617157399258</v>
      </c>
      <c r="H79" s="18">
        <f ca="1">IFERROR(IF(ההלוואה_לא_שולמה*ההלוואה_תקינה,יתרת_סגירה,0), 0)</f>
        <v>108661.32868160491</v>
      </c>
    </row>
    <row r="80" spans="2:8" ht="20.100000000000001" customHeight="1" x14ac:dyDescent="0.25">
      <c r="B80" s="16">
        <f ca="1">IFERROR(IF(ההלוואה_לא_שולמה*ההלוואה_תקינה,מספר_תשלום,""), "")</f>
        <v>64</v>
      </c>
      <c r="C80" s="17">
        <f ca="1">IFERROR(IF(ההלוואה_לא_שולמה*ההלוואה_תקינה,תאריך_תשלום,תאריך_התחלה_של_הלוואה), תאריך_התחלה_של_הלוואה)</f>
        <v>47595</v>
      </c>
      <c r="D80" s="18">
        <f ca="1">IFERROR(IF(ההלוואה_לא_שולמה*ההלוואה_תקינה,ערך_הלוואה,""), "")</f>
        <v>108661.32868160491</v>
      </c>
      <c r="E80" s="18">
        <f ca="1">IFERROR(IF(ההלוואה_לא_שולמה*ההלוואה_תקינה,תשלום_חודשי,0), 0)</f>
        <v>2170.5255592096146</v>
      </c>
      <c r="F80" s="18">
        <f ca="1">IFERROR(IF(ההלוואה_לא_שולמה*ההלוואה_תקינה,קרן,0), 0)</f>
        <v>1672.4944694189248</v>
      </c>
      <c r="G80" s="18">
        <f ca="1">IFERROR(IF(ההלוואה_לא_שולמה*ההלוואה_תקינה,סכום_ריבית,0), 0)</f>
        <v>498.03108979068975</v>
      </c>
      <c r="H80" s="18">
        <f ca="1">IFERROR(IF(ההלוואה_לא_שולמה*ההלוואה_תקינה,יתרת_סגירה,0), 0)</f>
        <v>106988.8342121859</v>
      </c>
    </row>
    <row r="81" spans="2:8" ht="20.100000000000001" customHeight="1" x14ac:dyDescent="0.25">
      <c r="B81" s="16">
        <f ca="1">IFERROR(IF(ההלוואה_לא_שולמה*ההלוואה_תקינה,מספר_תשלום,""), "")</f>
        <v>65</v>
      </c>
      <c r="C81" s="17">
        <f ca="1">IFERROR(IF(ההלוואה_לא_שולמה*ההלוואה_תקינה,תאריך_תשלום,תאריך_התחלה_של_הלוואה), תאריך_התחלה_של_הלוואה)</f>
        <v>47625</v>
      </c>
      <c r="D81" s="18">
        <f ca="1">IFERROR(IF(ההלוואה_לא_שולמה*ההלוואה_תקינה,ערך_הלוואה,""), "")</f>
        <v>106988.8342121859</v>
      </c>
      <c r="E81" s="18">
        <f ca="1">IFERROR(IF(ההלוואה_לא_שולמה*ההלוואה_תקינה,תשלום_חודשי,0), 0)</f>
        <v>2170.5255592096146</v>
      </c>
      <c r="F81" s="18">
        <f ca="1">IFERROR(IF(ההלוואה_לא_שולמה*ההלוואה_תקינה,קרן,0), 0)</f>
        <v>1680.1600690704283</v>
      </c>
      <c r="G81" s="18">
        <f ca="1">IFERROR(IF(ההלוואה_לא_שולמה*ההלוואה_תקינה,סכום_ריבית,0), 0)</f>
        <v>490.36549013918636</v>
      </c>
      <c r="H81" s="18">
        <f ca="1">IFERROR(IF(ההלוואה_לא_שולמה*ההלוואה_תקינה,יתרת_סגירה,0), 0)</f>
        <v>105308.6741431155</v>
      </c>
    </row>
    <row r="82" spans="2:8" ht="20.100000000000001" customHeight="1" x14ac:dyDescent="0.25">
      <c r="B82" s="16">
        <f ca="1">IFERROR(IF(ההלוואה_לא_שולמה*ההלוואה_תקינה,מספר_תשלום,""), "")</f>
        <v>66</v>
      </c>
      <c r="C82" s="17">
        <f ca="1">IFERROR(IF(ההלוואה_לא_שולמה*ההלוואה_תקינה,תאריך_תשלום,תאריך_התחלה_של_הלוואה), תאריך_התחלה_של_הלוואה)</f>
        <v>47656</v>
      </c>
      <c r="D82" s="18">
        <f ca="1">IFERROR(IF(ההלוואה_לא_שולמה*ההלוואה_תקינה,ערך_הלוואה,""), "")</f>
        <v>105308.6741431155</v>
      </c>
      <c r="E82" s="18">
        <f ca="1">IFERROR(IF(ההלוואה_לא_שולמה*ההלוואה_תקינה,תשלום_חודשי,0), 0)</f>
        <v>2170.5255592096146</v>
      </c>
      <c r="F82" s="18">
        <f ca="1">IFERROR(IF(ההלוואה_לא_שולמה*ההלוואה_תקינה,קרן,0), 0)</f>
        <v>1687.8608027203343</v>
      </c>
      <c r="G82" s="18">
        <f ca="1">IFERROR(IF(ההלוואה_לא_שולמה*ההלוואה_תקינה,סכום_ריבית,0), 0)</f>
        <v>482.66475648928019</v>
      </c>
      <c r="H82" s="18">
        <f ca="1">IFERROR(IF(ההלוואה_לא_שולמה*ההלוואה_תקינה,יתרת_סגירה,0), 0)</f>
        <v>103620.81334039517</v>
      </c>
    </row>
    <row r="83" spans="2:8" ht="20.100000000000001" customHeight="1" x14ac:dyDescent="0.25">
      <c r="B83" s="16">
        <f ca="1">IFERROR(IF(ההלוואה_לא_שולמה*ההלוואה_תקינה,מספר_תשלום,""), "")</f>
        <v>67</v>
      </c>
      <c r="C83" s="17">
        <f ca="1">IFERROR(IF(ההלוואה_לא_שולמה*ההלוואה_תקינה,תאריך_תשלום,תאריך_התחלה_של_הלוואה), תאריך_התחלה_של_הלוואה)</f>
        <v>47686</v>
      </c>
      <c r="D83" s="18">
        <f ca="1">IFERROR(IF(ההלוואה_לא_שולמה*ההלוואה_תקינה,ערך_הלוואה,""), "")</f>
        <v>103620.81334039517</v>
      </c>
      <c r="E83" s="18">
        <f ca="1">IFERROR(IF(ההלוואה_לא_שולמה*ההלוואה_תקינה,תשלום_חודשי,0), 0)</f>
        <v>2170.5255592096146</v>
      </c>
      <c r="F83" s="18">
        <f ca="1">IFERROR(IF(ההלוואה_לא_שולמה*ההלוואה_תקינה,קרן,0), 0)</f>
        <v>1695.596831399469</v>
      </c>
      <c r="G83" s="18">
        <f ca="1">IFERROR(IF(ההלוואה_לא_שולמה*ההלוואה_תקינה,סכום_ריבית,0), 0)</f>
        <v>474.9287278101454</v>
      </c>
      <c r="H83" s="18">
        <f ca="1">IFERROR(IF(ההלוואה_לא_שולמה*ההלוואה_תקינה,יתרת_סגירה,0), 0)</f>
        <v>101925.21650899565</v>
      </c>
    </row>
    <row r="84" spans="2:8" ht="20.100000000000001" customHeight="1" x14ac:dyDescent="0.25">
      <c r="B84" s="16">
        <f ca="1">IFERROR(IF(ההלוואה_לא_שולמה*ההלוואה_תקינה,מספר_תשלום,""), "")</f>
        <v>68</v>
      </c>
      <c r="C84" s="17">
        <f ca="1">IFERROR(IF(ההלוואה_לא_שולמה*ההלוואה_תקינה,תאריך_תשלום,תאריך_התחלה_של_הלוואה), תאריך_התחלה_של_הלוואה)</f>
        <v>47717</v>
      </c>
      <c r="D84" s="18">
        <f ca="1">IFERROR(IF(ההלוואה_לא_שולמה*ההלוואה_תקינה,ערך_הלוואה,""), "")</f>
        <v>101925.21650899565</v>
      </c>
      <c r="E84" s="18">
        <f ca="1">IFERROR(IF(ההלוואה_לא_שולמה*ההלוואה_תקינה,תשלום_חודשי,0), 0)</f>
        <v>2170.5255592096146</v>
      </c>
      <c r="F84" s="18">
        <f ca="1">IFERROR(IF(ההלוואה_לא_שולמה*ההלוואה_תקינה,קרן,0), 0)</f>
        <v>1703.3683168767166</v>
      </c>
      <c r="G84" s="18">
        <f ca="1">IFERROR(IF(ההלוואה_לא_שולמה*ההלוואה_תקינה,סכום_ריבית,0), 0)</f>
        <v>467.15724233289779</v>
      </c>
      <c r="H84" s="18">
        <f ca="1">IFERROR(IF(ההלוואה_לא_שולמה*ההלוואה_תקינה,יתרת_סגירה,0), 0)</f>
        <v>100221.84819211895</v>
      </c>
    </row>
    <row r="85" spans="2:8" ht="20.100000000000001" customHeight="1" x14ac:dyDescent="0.25">
      <c r="B85" s="16">
        <f ca="1">IFERROR(IF(ההלוואה_לא_שולמה*ההלוואה_תקינה,מספר_תשלום,""), "")</f>
        <v>69</v>
      </c>
      <c r="C85" s="17">
        <f ca="1">IFERROR(IF(ההלוואה_לא_שולמה*ההלוואה_תקינה,תאריך_תשלום,תאריך_התחלה_של_הלוואה), תאריך_התחלה_של_הלוואה)</f>
        <v>47748</v>
      </c>
      <c r="D85" s="18">
        <f ca="1">IFERROR(IF(ההלוואה_לא_שולמה*ההלוואה_תקינה,ערך_הלוואה,""), "")</f>
        <v>100221.84819211895</v>
      </c>
      <c r="E85" s="18">
        <f ca="1">IFERROR(IF(ההלוואה_לא_שולמה*ההלוואה_תקינה,תשלום_חודשי,0), 0)</f>
        <v>2170.5255592096146</v>
      </c>
      <c r="F85" s="18">
        <f ca="1">IFERROR(IF(ההלוואה_לא_שולמה*ההלוואה_תקינה,קרן,0), 0)</f>
        <v>1711.1754216624017</v>
      </c>
      <c r="G85" s="18">
        <f ca="1">IFERROR(IF(ההלוואה_לא_שולמה*ההלוואה_תקינה,סכום_ריבית,0), 0)</f>
        <v>459.35013754721285</v>
      </c>
      <c r="H85" s="18">
        <f ca="1">IFERROR(IF(ההלוואה_לא_שולמה*ההלוואה_תקינה,יתרת_סגירה,0), 0)</f>
        <v>98510.672770456469</v>
      </c>
    </row>
    <row r="86" spans="2:8" ht="20.100000000000001" customHeight="1" x14ac:dyDescent="0.25">
      <c r="B86" s="16">
        <f ca="1">IFERROR(IF(ההלוואה_לא_שולמה*ההלוואה_תקינה,מספר_תשלום,""), "")</f>
        <v>70</v>
      </c>
      <c r="C86" s="17">
        <f ca="1">IFERROR(IF(ההלוואה_לא_שולמה*ההלוואה_תקינה,תאריך_תשלום,תאריך_התחלה_של_הלוואה), תאריך_התחלה_של_הלוואה)</f>
        <v>47778</v>
      </c>
      <c r="D86" s="18">
        <f ca="1">IFERROR(IF(ההלוואה_לא_שולמה*ההלוואה_תקינה,ערך_הלוואה,""), "")</f>
        <v>98510.672770456469</v>
      </c>
      <c r="E86" s="18">
        <f ca="1">IFERROR(IF(ההלוואה_לא_שולמה*ההלוואה_תקינה,תשלום_חודשי,0), 0)</f>
        <v>2170.5255592096146</v>
      </c>
      <c r="F86" s="18">
        <f ca="1">IFERROR(IF(ההלוואה_לא_שולמה*ההלוואה_תקינה,קרן,0), 0)</f>
        <v>1719.0183090116877</v>
      </c>
      <c r="G86" s="18">
        <f ca="1">IFERROR(IF(ההלוואה_לא_שולמה*ההלוואה_תקינה,סכום_ריבית,0), 0)</f>
        <v>451.50725019792691</v>
      </c>
      <c r="H86" s="18">
        <f ca="1">IFERROR(IF(ההלוואה_לא_שולמה*ההלוואה_תקינה,יתרת_סגירה,0), 0)</f>
        <v>96791.654461444792</v>
      </c>
    </row>
    <row r="87" spans="2:8" ht="20.100000000000001" customHeight="1" x14ac:dyDescent="0.25">
      <c r="B87" s="16">
        <f ca="1">IFERROR(IF(ההלוואה_לא_שולמה*ההלוואה_תקינה,מספר_תשלום,""), "")</f>
        <v>71</v>
      </c>
      <c r="C87" s="17">
        <f ca="1">IFERROR(IF(ההלוואה_לא_שולמה*ההלוואה_תקינה,תאריך_תשלום,תאריך_התחלה_של_הלוואה), תאריך_התחלה_של_הלוואה)</f>
        <v>47809</v>
      </c>
      <c r="D87" s="18">
        <f ca="1">IFERROR(IF(ההלוואה_לא_שולמה*ההלוואה_תקינה,ערך_הלוואה,""), "")</f>
        <v>96791.654461444792</v>
      </c>
      <c r="E87" s="18">
        <f ca="1">IFERROR(IF(ההלוואה_לא_שולמה*ההלוואה_תקינה,תשלום_חודשי,0), 0)</f>
        <v>2170.5255592096146</v>
      </c>
      <c r="F87" s="18">
        <f ca="1">IFERROR(IF(ההלוואה_לא_שולמה*ההלוואה_תקינה,קרן,0), 0)</f>
        <v>1726.8971429279914</v>
      </c>
      <c r="G87" s="18">
        <f ca="1">IFERROR(IF(ההלוואה_לא_שולמה*ההלוואה_תקינה,סכום_ריבית,0), 0)</f>
        <v>443.62841628162329</v>
      </c>
      <c r="H87" s="18">
        <f ca="1">IFERROR(IF(ההלוואה_לא_שולמה*ההלוואה_תקינה,יתרת_סגירה,0), 0)</f>
        <v>95064.757318516873</v>
      </c>
    </row>
    <row r="88" spans="2:8" ht="20.100000000000001" customHeight="1" x14ac:dyDescent="0.25">
      <c r="B88" s="16">
        <f ca="1">IFERROR(IF(ההלוואה_לא_שולמה*ההלוואה_תקינה,מספר_תשלום,""), "")</f>
        <v>72</v>
      </c>
      <c r="C88" s="17">
        <f ca="1">IFERROR(IF(ההלוואה_לא_שולמה*ההלוואה_תקינה,תאריך_תשלום,תאריך_התחלה_של_הלוואה), תאריך_התחלה_של_הלוואה)</f>
        <v>47839</v>
      </c>
      <c r="D88" s="18">
        <f ca="1">IFERROR(IF(ההלוואה_לא_שולמה*ההלוואה_תקינה,ערך_הלוואה,""), "")</f>
        <v>95064.757318516873</v>
      </c>
      <c r="E88" s="18">
        <f ca="1">IFERROR(IF(ההלוואה_לא_שולמה*ההלוואה_תקינה,תשלום_חודשי,0), 0)</f>
        <v>2170.5255592096146</v>
      </c>
      <c r="F88" s="18">
        <f ca="1">IFERROR(IF(ההלוואה_לא_שולמה*ההלוואה_תקינה,קרן,0), 0)</f>
        <v>1734.8120881664111</v>
      </c>
      <c r="G88" s="18">
        <f ca="1">IFERROR(IF(ההלוואה_לא_שולמה*ההלוואה_תקינה,סכום_ריבית,0), 0)</f>
        <v>435.71347104320336</v>
      </c>
      <c r="H88" s="18">
        <f ca="1">IFERROR(IF(ההלוואה_לא_שולמה*ההלוואה_תקינה,יתרת_סגירה,0), 0)</f>
        <v>93329.945230350422</v>
      </c>
    </row>
    <row r="89" spans="2:8" ht="20.100000000000001" customHeight="1" x14ac:dyDescent="0.25">
      <c r="B89" s="16">
        <f ca="1">IFERROR(IF(ההלוואה_לא_שולמה*ההלוואה_תקינה,מספר_תשלום,""), "")</f>
        <v>73</v>
      </c>
      <c r="C89" s="17">
        <f ca="1">IFERROR(IF(ההלוואה_לא_שולמה*ההלוואה_תקינה,תאריך_תשלום,תאריך_התחלה_של_הלוואה), תאריך_התחלה_של_הלוואה)</f>
        <v>47870</v>
      </c>
      <c r="D89" s="18">
        <f ca="1">IFERROR(IF(ההלוואה_לא_שולמה*ההלוואה_תקינה,ערך_הלוואה,""), "")</f>
        <v>93329.945230350422</v>
      </c>
      <c r="E89" s="18">
        <f ca="1">IFERROR(IF(ההלוואה_לא_שולמה*ההלוואה_תקינה,תשלום_חודשי,0), 0)</f>
        <v>2170.5255592096146</v>
      </c>
      <c r="F89" s="18">
        <f ca="1">IFERROR(IF(ההלוואה_לא_שולמה*ההלוואה_תקינה,קרן,0), 0)</f>
        <v>1742.763310237174</v>
      </c>
      <c r="G89" s="18">
        <f ca="1">IFERROR(IF(ההלוואה_לא_שולמה*ההלוואה_תקינה,סכום_ריבית,0), 0)</f>
        <v>427.76224897244055</v>
      </c>
      <c r="H89" s="18">
        <f ca="1">IFERROR(IF(ההלוואה_לא_שולמה*ההלוואה_תקינה,יתרת_סגירה,0), 0)</f>
        <v>91587.181920113275</v>
      </c>
    </row>
    <row r="90" spans="2:8" ht="20.100000000000001" customHeight="1" x14ac:dyDescent="0.25">
      <c r="B90" s="16">
        <f ca="1">IFERROR(IF(ההלוואה_לא_שולמה*ההלוואה_תקינה,מספר_תשלום,""), "")</f>
        <v>74</v>
      </c>
      <c r="C90" s="17">
        <f ca="1">IFERROR(IF(ההלוואה_לא_שולמה*ההלוואה_תקינה,תאריך_תשלום,תאריך_התחלה_של_הלוואה), תאריך_התחלה_של_הלוואה)</f>
        <v>47901</v>
      </c>
      <c r="D90" s="18">
        <f ca="1">IFERROR(IF(ההלוואה_לא_שולמה*ההלוואה_תקינה,ערך_הלוואה,""), "")</f>
        <v>91587.181920113275</v>
      </c>
      <c r="E90" s="18">
        <f ca="1">IFERROR(IF(ההלוואה_לא_שולמה*ההלוואה_תקינה,תשלום_חודשי,0), 0)</f>
        <v>2170.5255592096146</v>
      </c>
      <c r="F90" s="18">
        <f ca="1">IFERROR(IF(ההלוואה_לא_שולמה*ההלוואה_תקינה,קרן,0), 0)</f>
        <v>1750.7509754090943</v>
      </c>
      <c r="G90" s="18">
        <f ca="1">IFERROR(IF(ההלוואה_לא_שולמה*ההלוואה_תקינה,סכום_ריבית,0), 0)</f>
        <v>419.7745838005203</v>
      </c>
      <c r="H90" s="18">
        <f ca="1">IFERROR(IF(ההלוואה_לא_שולמה*ההלוואה_תקינה,יתרת_סגירה,0), 0)</f>
        <v>89836.430944704189</v>
      </c>
    </row>
    <row r="91" spans="2:8" ht="20.100000000000001" customHeight="1" x14ac:dyDescent="0.25">
      <c r="B91" s="16">
        <f ca="1">IFERROR(IF(ההלוואה_לא_שולמה*ההלוואה_תקינה,מספר_תשלום,""), "")</f>
        <v>75</v>
      </c>
      <c r="C91" s="17">
        <f ca="1">IFERROR(IF(ההלוואה_לא_שולמה*ההלוואה_תקינה,תאריך_תשלום,תאריך_התחלה_של_הלוואה), תאריך_התחלה_של_הלוואה)</f>
        <v>47929</v>
      </c>
      <c r="D91" s="18">
        <f ca="1">IFERROR(IF(ההלוואה_לא_שולמה*ההלוואה_תקינה,ערך_הלוואה,""), "")</f>
        <v>89836.430944704189</v>
      </c>
      <c r="E91" s="18">
        <f ca="1">IFERROR(IF(ההלוואה_לא_שולמה*ההלוואה_תקינה,תשלום_חודשי,0), 0)</f>
        <v>2170.5255592096146</v>
      </c>
      <c r="F91" s="18">
        <f ca="1">IFERROR(IF(ההלוואה_לא_שולמה*ההלוואה_תקינה,קרן,0), 0)</f>
        <v>1758.7752507130529</v>
      </c>
      <c r="G91" s="18">
        <f ca="1">IFERROR(IF(ההלוואה_לא_שולמה*ההלוואה_תקינה,סכום_ריבית,0), 0)</f>
        <v>411.75030849656196</v>
      </c>
      <c r="H91" s="18">
        <f ca="1">IFERROR(IF(ההלוואה_לא_שולמה*ההלוואה_תקינה,יתרת_סגירה,0), 0)</f>
        <v>88077.655693991081</v>
      </c>
    </row>
    <row r="92" spans="2:8" ht="20.100000000000001" customHeight="1" x14ac:dyDescent="0.25">
      <c r="B92" s="16">
        <f ca="1">IFERROR(IF(ההלוואה_לא_שולמה*ההלוואה_תקינה,מספר_תשלום,""), "")</f>
        <v>76</v>
      </c>
      <c r="C92" s="17">
        <f ca="1">IFERROR(IF(ההלוואה_לא_שולמה*ההלוואה_תקינה,תאריך_תשלום,תאריך_התחלה_של_הלוואה), תאריך_התחלה_של_הלוואה)</f>
        <v>47960</v>
      </c>
      <c r="D92" s="18">
        <f ca="1">IFERROR(IF(ההלוואה_לא_שולמה*ההלוואה_תקינה,ערך_הלוואה,""), "")</f>
        <v>88077.655693991081</v>
      </c>
      <c r="E92" s="18">
        <f ca="1">IFERROR(IF(ההלוואה_לא_שולמה*ההלוואה_תקינה,תשלום_חודשי,0), 0)</f>
        <v>2170.5255592096146</v>
      </c>
      <c r="F92" s="18">
        <f ca="1">IFERROR(IF(ההלוואה_לא_שולמה*ההלוואה_תקינה,קרן,0), 0)</f>
        <v>1766.8363039454875</v>
      </c>
      <c r="G92" s="18">
        <f ca="1">IFERROR(IF(ההלוואה_לא_שולמה*ההלוואה_תקינה,סכום_ריבית,0), 0)</f>
        <v>403.68925526412704</v>
      </c>
      <c r="H92" s="18">
        <f ca="1">IFERROR(IF(ההלוואה_לא_שולמה*ההלוואה_תקינה,יתרת_סגירה,0), 0)</f>
        <v>86310.819390045595</v>
      </c>
    </row>
    <row r="93" spans="2:8" ht="20.100000000000001" customHeight="1" x14ac:dyDescent="0.25">
      <c r="B93" s="16">
        <f ca="1">IFERROR(IF(ההלוואה_לא_שולמה*ההלוואה_תקינה,מספר_תשלום,""), "")</f>
        <v>77</v>
      </c>
      <c r="C93" s="17">
        <f ca="1">IFERROR(IF(ההלוואה_לא_שולמה*ההלוואה_תקינה,תאריך_תשלום,תאריך_התחלה_של_הלוואה), תאריך_התחלה_של_הלוואה)</f>
        <v>47990</v>
      </c>
      <c r="D93" s="18">
        <f ca="1">IFERROR(IF(ההלוואה_לא_שולמה*ההלוואה_תקינה,ערך_הלוואה,""), "")</f>
        <v>86310.819390045595</v>
      </c>
      <c r="E93" s="18">
        <f ca="1">IFERROR(IF(ההלוואה_לא_שולמה*ההלוואה_תקינה,תשלום_חודשי,0), 0)</f>
        <v>2170.5255592096146</v>
      </c>
      <c r="F93" s="18">
        <f ca="1">IFERROR(IF(ההלוואה_לא_שולמה*ההלוואה_תקינה,קרן,0), 0)</f>
        <v>1774.9343036719042</v>
      </c>
      <c r="G93" s="18">
        <f ca="1">IFERROR(IF(ההלוואה_לא_שולמה*ההלוואה_תקינה,סכום_ריבית,0), 0)</f>
        <v>395.59125553771025</v>
      </c>
      <c r="H93" s="18">
        <f ca="1">IFERROR(IF(ההלוואה_לא_שולמה*ההלוואה_תקינה,יתרת_סגירה,0), 0)</f>
        <v>84535.885086373688</v>
      </c>
    </row>
    <row r="94" spans="2:8" ht="20.100000000000001" customHeight="1" x14ac:dyDescent="0.25">
      <c r="B94" s="16">
        <f ca="1">IFERROR(IF(ההלוואה_לא_שולמה*ההלוואה_תקינה,מספר_תשלום,""), "")</f>
        <v>78</v>
      </c>
      <c r="C94" s="17">
        <f ca="1">IFERROR(IF(ההלוואה_לא_שולמה*ההלוואה_תקינה,תאריך_תשלום,תאריך_התחלה_של_הלוואה), תאריך_התחלה_של_הלוואה)</f>
        <v>48021</v>
      </c>
      <c r="D94" s="18">
        <f ca="1">IFERROR(IF(ההלוואה_לא_שולמה*ההלוואה_תקינה,ערך_הלוואה,""), "")</f>
        <v>84535.885086373688</v>
      </c>
      <c r="E94" s="18">
        <f ca="1">IFERROR(IF(ההלוואה_לא_שולמה*ההלוואה_תקינה,תשלום_חודשי,0), 0)</f>
        <v>2170.5255592096146</v>
      </c>
      <c r="F94" s="18">
        <f ca="1">IFERROR(IF(ההלוואה_לא_שולמה*ההלוואה_תקינה,קרן,0), 0)</f>
        <v>1783.0694192304006</v>
      </c>
      <c r="G94" s="18">
        <f ca="1">IFERROR(IF(ההלוואה_לא_שולמה*ההלוואה_תקינה,סכום_ריבית,0), 0)</f>
        <v>387.45613997921402</v>
      </c>
      <c r="H94" s="18">
        <f ca="1">IFERROR(IF(ההלוואה_לא_שולמה*ההלוואה_תקינה,יתרת_סגירה,0), 0)</f>
        <v>82752.815667143266</v>
      </c>
    </row>
    <row r="95" spans="2:8" ht="20.100000000000001" customHeight="1" x14ac:dyDescent="0.25">
      <c r="B95" s="16">
        <f ca="1">IFERROR(IF(ההלוואה_לא_שולמה*ההלוואה_תקינה,מספר_תשלום,""), "")</f>
        <v>79</v>
      </c>
      <c r="C95" s="17">
        <f ca="1">IFERROR(IF(ההלוואה_לא_שולמה*ההלוואה_תקינה,תאריך_תשלום,תאריך_התחלה_של_הלוואה), תאריך_התחלה_של_הלוואה)</f>
        <v>48051</v>
      </c>
      <c r="D95" s="18">
        <f ca="1">IFERROR(IF(ההלוואה_לא_שולמה*ההלוואה_תקינה,ערך_הלוואה,""), "")</f>
        <v>82752.815667143266</v>
      </c>
      <c r="E95" s="18">
        <f ca="1">IFERROR(IF(ההלוואה_לא_שולמה*ההלוואה_תקינה,תשלום_חודשי,0), 0)</f>
        <v>2170.5255592096146</v>
      </c>
      <c r="F95" s="18">
        <f ca="1">IFERROR(IF(ההלוואה_לא_שולמה*ההלוואה_תקינה,קרן,0), 0)</f>
        <v>1791.2418207352066</v>
      </c>
      <c r="G95" s="18">
        <f ca="1">IFERROR(IF(ההלוואה_לא_שולמה*ההלוואה_תקינה,סכום_ריבית,0), 0)</f>
        <v>379.28373847440804</v>
      </c>
      <c r="H95" s="18">
        <f ca="1">IFERROR(IF(ההלוואה_לא_שולמה*ההלוואה_תקינה,יתרת_סגירה,0), 0)</f>
        <v>80961.573846408137</v>
      </c>
    </row>
    <row r="96" spans="2:8" ht="20.100000000000001" customHeight="1" x14ac:dyDescent="0.25">
      <c r="B96" s="16">
        <f ca="1">IFERROR(IF(ההלוואה_לא_שולמה*ההלוואה_תקינה,מספר_תשלום,""), "")</f>
        <v>80</v>
      </c>
      <c r="C96" s="17">
        <f ca="1">IFERROR(IF(ההלוואה_לא_שולמה*ההלוואה_תקינה,תאריך_תשלום,תאריך_התחלה_של_הלוואה), תאריך_התחלה_של_הלוואה)</f>
        <v>48082</v>
      </c>
      <c r="D96" s="18">
        <f ca="1">IFERROR(IF(ההלוואה_לא_שולמה*ההלוואה_תקינה,ערך_הלוואה,""), "")</f>
        <v>80961.573846408137</v>
      </c>
      <c r="E96" s="18">
        <f ca="1">IFERROR(IF(ההלוואה_לא_שולמה*ההלוואה_תקינה,תשלום_חודשי,0), 0)</f>
        <v>2170.5255592096146</v>
      </c>
      <c r="F96" s="18">
        <f ca="1">IFERROR(IF(ההלוואה_לא_שולמה*ההלוואה_תקינה,קרן,0), 0)</f>
        <v>1799.4516790802427</v>
      </c>
      <c r="G96" s="18">
        <f ca="1">IFERROR(IF(ההלוואה_לא_שולמה*ההלוואה_תקינה,סכום_ריבית,0), 0)</f>
        <v>371.07388012937162</v>
      </c>
      <c r="H96" s="18">
        <f ca="1">IFERROR(IF(ההלוואה_לא_שולמה*ההלוואה_תקינה,יתרת_סגירה,0), 0)</f>
        <v>79162.122167327878</v>
      </c>
    </row>
    <row r="97" spans="2:8" ht="20.100000000000001" customHeight="1" x14ac:dyDescent="0.25">
      <c r="B97" s="16">
        <f ca="1">IFERROR(IF(ההלוואה_לא_שולמה*ההלוואה_תקינה,מספר_תשלום,""), "")</f>
        <v>81</v>
      </c>
      <c r="C97" s="17">
        <f ca="1">IFERROR(IF(ההלוואה_לא_שולמה*ההלוואה_תקינה,תאריך_תשלום,תאריך_התחלה_של_הלוואה), תאריך_התחלה_של_הלוואה)</f>
        <v>48113</v>
      </c>
      <c r="D97" s="18">
        <f ca="1">IFERROR(IF(ההלוואה_לא_שולמה*ההלוואה_תקינה,ערך_הלוואה,""), "")</f>
        <v>79162.122167327878</v>
      </c>
      <c r="E97" s="18">
        <f ca="1">IFERROR(IF(ההלוואה_לא_שולמה*ההלוואה_תקינה,תשלום_חודשי,0), 0)</f>
        <v>2170.5255592096146</v>
      </c>
      <c r="F97" s="18">
        <f ca="1">IFERROR(IF(ההלוואה_לא_שולמה*ההלוואה_תקינה,קרן,0), 0)</f>
        <v>1807.699165942694</v>
      </c>
      <c r="G97" s="18">
        <f ca="1">IFERROR(IF(ההלוואה_לא_שולמה*ההלוואה_תקינה,סכום_ריבית,0), 0)</f>
        <v>362.82639326692055</v>
      </c>
      <c r="H97" s="18">
        <f ca="1">IFERROR(IF(ההלוואה_לא_שולמה*ההלוואה_תקינה,יתרת_סגירה,0), 0)</f>
        <v>77354.423001385119</v>
      </c>
    </row>
    <row r="98" spans="2:8" ht="20.100000000000001" customHeight="1" x14ac:dyDescent="0.25">
      <c r="B98" s="16">
        <f ca="1">IFERROR(IF(ההלוואה_לא_שולמה*ההלוואה_תקינה,מספר_תשלום,""), "")</f>
        <v>82</v>
      </c>
      <c r="C98" s="17">
        <f ca="1">IFERROR(IF(ההלוואה_לא_שולמה*ההלוואה_תקינה,תאריך_תשלום,תאריך_התחלה_של_הלוואה), תאריך_התחלה_של_הלוואה)</f>
        <v>48143</v>
      </c>
      <c r="D98" s="18">
        <f ca="1">IFERROR(IF(ההלוואה_לא_שולמה*ההלוואה_תקינה,ערך_הלוואה,""), "")</f>
        <v>77354.423001385119</v>
      </c>
      <c r="E98" s="18">
        <f ca="1">IFERROR(IF(ההלוואה_לא_שולמה*ההלוואה_תקינה,תשלום_חודשי,0), 0)</f>
        <v>2170.5255592096146</v>
      </c>
      <c r="F98" s="18">
        <f ca="1">IFERROR(IF(ההלוואה_לא_שולמה*ההלוואה_תקינה,קרן,0), 0)</f>
        <v>1815.9844537865981</v>
      </c>
      <c r="G98" s="18">
        <f ca="1">IFERROR(IF(ההלוואה_לא_שולמה*ההלוואה_תקינה,סכום_ריבית,0), 0)</f>
        <v>354.54110542301652</v>
      </c>
      <c r="H98" s="18">
        <f ca="1">IFERROR(IF(ההלוואה_לא_שולמה*ההלוואה_תקינה,יתרת_סגירה,0), 0)</f>
        <v>75538.438547598547</v>
      </c>
    </row>
    <row r="99" spans="2:8" ht="20.100000000000001" customHeight="1" x14ac:dyDescent="0.25">
      <c r="B99" s="16">
        <f ca="1">IFERROR(IF(ההלוואה_לא_שולמה*ההלוואה_תקינה,מספר_תשלום,""), "")</f>
        <v>83</v>
      </c>
      <c r="C99" s="17">
        <f ca="1">IFERROR(IF(ההלוואה_לא_שולמה*ההלוואה_תקינה,תאריך_תשלום,תאריך_התחלה_של_הלוואה), תאריך_התחלה_של_הלוואה)</f>
        <v>48174</v>
      </c>
      <c r="D99" s="18">
        <f ca="1">IFERROR(IF(ההלוואה_לא_שולמה*ההלוואה_תקינה,ערך_הלוואה,""), "")</f>
        <v>75538.438547598547</v>
      </c>
      <c r="E99" s="18">
        <f ca="1">IFERROR(IF(ההלוואה_לא_שולמה*ההלוואה_תקינה,תשלום_חודשי,0), 0)</f>
        <v>2170.5255592096146</v>
      </c>
      <c r="F99" s="18">
        <f ca="1">IFERROR(IF(ההלוואה_לא_שולמה*ההלוואה_תקינה,קרן,0), 0)</f>
        <v>1824.3077158664532</v>
      </c>
      <c r="G99" s="18">
        <f ca="1">IFERROR(IF(ההלוואה_לא_שולמה*ההלוואה_תקינה,סכום_ריבית,0), 0)</f>
        <v>346.21784334316129</v>
      </c>
      <c r="H99" s="18">
        <f ca="1">IFERROR(IF(ההלוואה_לא_שולמה*ההלוואה_תקינה,יתרת_סגירה,0), 0)</f>
        <v>73714.130831732124</v>
      </c>
    </row>
    <row r="100" spans="2:8" ht="20.100000000000001" customHeight="1" x14ac:dyDescent="0.25">
      <c r="B100" s="16">
        <f ca="1">IFERROR(IF(ההלוואה_לא_שולמה*ההלוואה_תקינה,מספר_תשלום,""), "")</f>
        <v>84</v>
      </c>
      <c r="C100" s="17">
        <f ca="1">IFERROR(IF(ההלוואה_לא_שולמה*ההלוואה_תקינה,תאריך_תשלום,תאריך_התחלה_של_הלוואה), תאריך_התחלה_של_הלוואה)</f>
        <v>48204</v>
      </c>
      <c r="D100" s="18">
        <f ca="1">IFERROR(IF(ההלוואה_לא_שולמה*ההלוואה_תקינה,ערך_הלוואה,""), "")</f>
        <v>73714.130831732124</v>
      </c>
      <c r="E100" s="18">
        <f ca="1">IFERROR(IF(ההלוואה_לא_שולמה*ההלוואה_תקינה,תשלום_חודשי,0), 0)</f>
        <v>2170.5255592096146</v>
      </c>
      <c r="F100" s="18">
        <f ca="1">IFERROR(IF(ההלוואה_לא_שולמה*ההלוואה_תקינה,קרן,0), 0)</f>
        <v>1832.6691262308409</v>
      </c>
      <c r="G100" s="18">
        <f ca="1">IFERROR(IF(ההלוואה_לא_שולמה*ההלוואה_תקינה,סכום_ריבית,0), 0)</f>
        <v>337.85643297877334</v>
      </c>
      <c r="H100" s="18">
        <f ca="1">IFERROR(IF(ההלוואה_לא_שולמה*ההלוואה_תקינה,יתרת_סגירה,0), 0)</f>
        <v>71881.46170550125</v>
      </c>
    </row>
    <row r="101" spans="2:8" ht="20.100000000000001" customHeight="1" x14ac:dyDescent="0.25">
      <c r="B101" s="16">
        <f ca="1">IFERROR(IF(ההלוואה_לא_שולמה*ההלוואה_תקינה,מספר_תשלום,""), "")</f>
        <v>85</v>
      </c>
      <c r="C101" s="17">
        <f ca="1">IFERROR(IF(ההלוואה_לא_שולמה*ההלוואה_תקינה,תאריך_תשלום,תאריך_התחלה_של_הלוואה), תאריך_התחלה_של_הלוואה)</f>
        <v>48235</v>
      </c>
      <c r="D101" s="18">
        <f ca="1">IFERROR(IF(ההלוואה_לא_שולמה*ההלוואה_תקינה,ערך_הלוואה,""), "")</f>
        <v>71881.46170550125</v>
      </c>
      <c r="E101" s="18">
        <f ca="1">IFERROR(IF(ההלוואה_לא_שולמה*ההלוואה_תקינה,תשלום_חודשי,0), 0)</f>
        <v>2170.5255592096146</v>
      </c>
      <c r="F101" s="18">
        <f ca="1">IFERROR(IF(ההלוואה_לא_שולמה*ההלוואה_תקינה,קרן,0), 0)</f>
        <v>1841.0688597260657</v>
      </c>
      <c r="G101" s="18">
        <f ca="1">IFERROR(IF(ההלוואה_לא_שולמה*ההלוואה_תקינה,סכום_ריבית,0), 0)</f>
        <v>329.45669948354873</v>
      </c>
      <c r="H101" s="18">
        <f ca="1">IFERROR(IF(ההלוואה_לא_שולמה*ההלוואה_תקינה,יתרת_סגירה,0), 0)</f>
        <v>70040.392845775175</v>
      </c>
    </row>
    <row r="102" spans="2:8" ht="20.100000000000001" customHeight="1" x14ac:dyDescent="0.25">
      <c r="B102" s="16">
        <f ca="1">IFERROR(IF(ההלוואה_לא_שולמה*ההלוואה_תקינה,מספר_תשלום,""), "")</f>
        <v>86</v>
      </c>
      <c r="C102" s="17">
        <f ca="1">IFERROR(IF(ההלוואה_לא_שולמה*ההלוואה_תקינה,תאריך_תשלום,תאריך_התחלה_של_הלוואה), תאריך_התחלה_של_הלוואה)</f>
        <v>48266</v>
      </c>
      <c r="D102" s="18">
        <f ca="1">IFERROR(IF(ההלוואה_לא_שולמה*ההלוואה_תקינה,ערך_הלוואה,""), "")</f>
        <v>70040.392845775175</v>
      </c>
      <c r="E102" s="18">
        <f ca="1">IFERROR(IF(ההלוואה_לא_שולמה*ההלוואה_תקינה,תשלום_חודשי,0), 0)</f>
        <v>2170.5255592096146</v>
      </c>
      <c r="F102" s="18">
        <f ca="1">IFERROR(IF(ההלוואה_לא_שולמה*ההלוואה_תקינה,קרן,0), 0)</f>
        <v>1849.5070919998104</v>
      </c>
      <c r="G102" s="18">
        <f ca="1">IFERROR(IF(ההלוואה_לא_שולמה*ההלוואה_תקינה,סכום_ריבית,0), 0)</f>
        <v>321.01846720980421</v>
      </c>
      <c r="H102" s="18">
        <f ca="1">IFERROR(IF(ההלוואה_לא_שולמה*ההלוואה_תקינה,יתרת_סגירה,0), 0)</f>
        <v>68190.885753775336</v>
      </c>
    </row>
    <row r="103" spans="2:8" ht="20.100000000000001" customHeight="1" x14ac:dyDescent="0.25">
      <c r="B103" s="16">
        <f ca="1">IFERROR(IF(ההלוואה_לא_שולמה*ההלוואה_תקינה,מספר_תשלום,""), "")</f>
        <v>87</v>
      </c>
      <c r="C103" s="17">
        <f ca="1">IFERROR(IF(ההלוואה_לא_שולמה*ההלוואה_תקינה,תאריך_תשלום,תאריך_התחלה_של_הלוואה), תאריך_התחלה_של_הלוואה)</f>
        <v>48295</v>
      </c>
      <c r="D103" s="18">
        <f ca="1">IFERROR(IF(ההלוואה_לא_שולמה*ההלוואה_תקינה,ערך_הלוואה,""), "")</f>
        <v>68190.885753775336</v>
      </c>
      <c r="E103" s="18">
        <f ca="1">IFERROR(IF(ההלוואה_לא_שולמה*ההלוואה_תקינה,תשלום_חודשי,0), 0)</f>
        <v>2170.5255592096146</v>
      </c>
      <c r="F103" s="18">
        <f ca="1">IFERROR(IF(ההלוואה_לא_שולמה*ההלוואה_תקינה,קרן,0), 0)</f>
        <v>1857.9839995048094</v>
      </c>
      <c r="G103" s="18">
        <f ca="1">IFERROR(IF(ההלוואה_לא_שולמה*ההלוואה_תקינה,סכום_ריבית,0), 0)</f>
        <v>312.54155970480502</v>
      </c>
      <c r="H103" s="18">
        <f ca="1">IFERROR(IF(ההלוואה_לא_שולמה*ההלוואה_תקינה,יתרת_סגירה,0), 0)</f>
        <v>66332.901754270511</v>
      </c>
    </row>
    <row r="104" spans="2:8" ht="20.100000000000001" customHeight="1" x14ac:dyDescent="0.25">
      <c r="B104" s="16">
        <f ca="1">IFERROR(IF(ההלוואה_לא_שולמה*ההלוואה_תקינה,מספר_תשלום,""), "")</f>
        <v>88</v>
      </c>
      <c r="C104" s="17">
        <f ca="1">IFERROR(IF(ההלוואה_לא_שולמה*ההלוואה_תקינה,תאריך_תשלום,תאריך_התחלה_של_הלוואה), תאריך_התחלה_של_הלוואה)</f>
        <v>48326</v>
      </c>
      <c r="D104" s="18">
        <f ca="1">IFERROR(IF(ההלוואה_לא_שולמה*ההלוואה_תקינה,ערך_הלוואה,""), "")</f>
        <v>66332.901754270511</v>
      </c>
      <c r="E104" s="18">
        <f ca="1">IFERROR(IF(ההלוואה_לא_שולמה*ההלוואה_תקינה,תשלום_חודשי,0), 0)</f>
        <v>2170.5255592096146</v>
      </c>
      <c r="F104" s="18">
        <f ca="1">IFERROR(IF(ההלוואה_לא_שולמה*ההלוואה_תקינה,קרן,0), 0)</f>
        <v>1866.49975950254</v>
      </c>
      <c r="G104" s="18">
        <f ca="1">IFERROR(IF(ההלוואה_לא_שולמה*ההלוואה_תקינה,סכום_ריבית,0), 0)</f>
        <v>304.02579970707467</v>
      </c>
      <c r="H104" s="18">
        <f ca="1">IFERROR(IF(ההלוואה_לא_שולמה*ההלוואה_תקינה,יתרת_סגירה,0), 0)</f>
        <v>64466.401994767977</v>
      </c>
    </row>
    <row r="105" spans="2:8" ht="20.100000000000001" customHeight="1" x14ac:dyDescent="0.25">
      <c r="B105" s="16">
        <f ca="1">IFERROR(IF(ההלוואה_לא_שולמה*ההלוואה_תקינה,מספר_תשלום,""), "")</f>
        <v>89</v>
      </c>
      <c r="C105" s="17">
        <f ca="1">IFERROR(IF(ההלוואה_לא_שולמה*ההלוואה_תקינה,תאריך_תשלום,תאריך_התחלה_של_הלוואה), תאריך_התחלה_של_הלוואה)</f>
        <v>48356</v>
      </c>
      <c r="D105" s="18">
        <f ca="1">IFERROR(IF(ההלוואה_לא_שולמה*ההלוואה_תקינה,ערך_הלוואה,""), "")</f>
        <v>64466.401994767977</v>
      </c>
      <c r="E105" s="18">
        <f ca="1">IFERROR(IF(ההלוואה_לא_שולמה*ההלוואה_תקינה,תשלום_חודשי,0), 0)</f>
        <v>2170.5255592096146</v>
      </c>
      <c r="F105" s="18">
        <f ca="1">IFERROR(IF(ההלוואה_לא_שולמה*ההלוואה_תקינה,קרן,0), 0)</f>
        <v>1875.0545500669266</v>
      </c>
      <c r="G105" s="18">
        <f ca="1">IFERROR(IF(ההלוואה_לא_שולמה*ההלוואה_תקינה,סכום_ריבית,0), 0)</f>
        <v>295.47100914268805</v>
      </c>
      <c r="H105" s="18">
        <f ca="1">IFERROR(IF(ההלוואה_לא_שולמה*ההלוואה_תקינה,יתרת_סגירה,0), 0)</f>
        <v>62591.347444701067</v>
      </c>
    </row>
    <row r="106" spans="2:8" ht="20.100000000000001" customHeight="1" x14ac:dyDescent="0.25">
      <c r="B106" s="16">
        <f ca="1">IFERROR(IF(ההלוואה_לא_שולמה*ההלוואה_תקינה,מספר_תשלום,""), "")</f>
        <v>90</v>
      </c>
      <c r="C106" s="17">
        <f ca="1">IFERROR(IF(ההלוואה_לא_שולמה*ההלוואה_תקינה,תאריך_תשלום,תאריך_התחלה_של_הלוואה), תאריך_התחלה_של_הלוואה)</f>
        <v>48387</v>
      </c>
      <c r="D106" s="18">
        <f ca="1">IFERROR(IF(ההלוואה_לא_שולמה*ההלוואה_תקינה,ערך_הלוואה,""), "")</f>
        <v>62591.347444701067</v>
      </c>
      <c r="E106" s="18">
        <f ca="1">IFERROR(IF(ההלוואה_לא_שולמה*ההלוואה_תקינה,תשלום_חודשי,0), 0)</f>
        <v>2170.5255592096146</v>
      </c>
      <c r="F106" s="18">
        <f ca="1">IFERROR(IF(ההלוואה_לא_שולמה*ההלוואה_תקינה,קרן,0), 0)</f>
        <v>1883.6485500880667</v>
      </c>
      <c r="G106" s="18">
        <f ca="1">IFERROR(IF(ההלוואה_לא_שולמה*ההלוואה_תקינה,סכום_ריבית,0), 0)</f>
        <v>286.87700912154804</v>
      </c>
      <c r="H106" s="18">
        <f ca="1">IFERROR(IF(ההלוואה_לא_שולמה*ההלוואה_תקינה,יתרת_סגירה,0), 0)</f>
        <v>60707.698894613015</v>
      </c>
    </row>
    <row r="107" spans="2:8" ht="20.100000000000001" customHeight="1" x14ac:dyDescent="0.25">
      <c r="B107" s="16">
        <f ca="1">IFERROR(IF(ההלוואה_לא_שולמה*ההלוואה_תקינה,מספר_תשלום,""), "")</f>
        <v>91</v>
      </c>
      <c r="C107" s="17">
        <f ca="1">IFERROR(IF(ההלוואה_לא_שולמה*ההלוואה_תקינה,תאריך_תשלום,תאריך_התחלה_של_הלוואה), תאריך_התחלה_של_הלוואה)</f>
        <v>48417</v>
      </c>
      <c r="D107" s="18">
        <f ca="1">IFERROR(IF(ההלוואה_לא_שולמה*ההלוואה_תקינה,ערך_הלוואה,""), "")</f>
        <v>60707.698894613015</v>
      </c>
      <c r="E107" s="18">
        <f ca="1">IFERROR(IF(ההלוואה_לא_שולמה*ההלוואה_תקינה,תשלום_חודשי,0), 0)</f>
        <v>2170.5255592096146</v>
      </c>
      <c r="F107" s="18">
        <f ca="1">IFERROR(IF(ההלוואה_לא_שולמה*ההלוואה_תקינה,קרן,0), 0)</f>
        <v>1892.2819392759702</v>
      </c>
      <c r="G107" s="18">
        <f ca="1">IFERROR(IF(ההלוואה_לא_שולמה*ההלוואה_תקינה,סכום_ריבית,0), 0)</f>
        <v>278.24361993364437</v>
      </c>
      <c r="H107" s="18">
        <f ca="1">IFERROR(IF(ההלוואה_לא_שולמה*ההלוואה_תקינה,יתרת_סגירה,0), 0)</f>
        <v>58815.416955337045</v>
      </c>
    </row>
    <row r="108" spans="2:8" ht="20.100000000000001" customHeight="1" x14ac:dyDescent="0.25">
      <c r="B108" s="16">
        <f ca="1">IFERROR(IF(ההלוואה_לא_שולמה*ההלוואה_תקינה,מספר_תשלום,""), "")</f>
        <v>92</v>
      </c>
      <c r="C108" s="17">
        <f ca="1">IFERROR(IF(ההלוואה_לא_שולמה*ההלוואה_תקינה,תאריך_תשלום,תאריך_התחלה_של_הלוואה), תאריך_התחלה_של_הלוואה)</f>
        <v>48448</v>
      </c>
      <c r="D108" s="18">
        <f ca="1">IFERROR(IF(ההלוואה_לא_שולמה*ההלוואה_תקינה,ערך_הלוואה,""), "")</f>
        <v>58815.416955337045</v>
      </c>
      <c r="E108" s="18">
        <f ca="1">IFERROR(IF(ההלוואה_לא_שולמה*ההלוואה_תקינה,תשלום_חודשי,0), 0)</f>
        <v>2170.5255592096146</v>
      </c>
      <c r="F108" s="18">
        <f ca="1">IFERROR(IF(ההלוואה_לא_שולמה*ההלוואה_תקינה,קרן,0), 0)</f>
        <v>1900.9548981643184</v>
      </c>
      <c r="G108" s="18">
        <f ca="1">IFERROR(IF(ההלוואה_לא_שולמה*ההלוואה_תקינה,סכום_ריבית,0), 0)</f>
        <v>269.57066104529611</v>
      </c>
      <c r="H108" s="18">
        <f ca="1">IFERROR(IF(ההלוואה_לא_שולמה*ההלוואה_תקינה,יתרת_סגירה,0), 0)</f>
        <v>56914.462057172757</v>
      </c>
    </row>
    <row r="109" spans="2:8" ht="20.100000000000001" customHeight="1" x14ac:dyDescent="0.25">
      <c r="B109" s="16">
        <f ca="1">IFERROR(IF(ההלוואה_לא_שולמה*ההלוואה_תקינה,מספר_תשלום,""), "")</f>
        <v>93</v>
      </c>
      <c r="C109" s="17">
        <f ca="1">IFERROR(IF(ההלוואה_לא_שולמה*ההלוואה_תקינה,תאריך_תשלום,תאריך_התחלה_של_הלוואה), תאריך_התחלה_של_הלוואה)</f>
        <v>48479</v>
      </c>
      <c r="D109" s="18">
        <f ca="1">IFERROR(IF(ההלוואה_לא_שולמה*ההלוואה_תקינה,ערך_הלוואה,""), "")</f>
        <v>56914.462057172757</v>
      </c>
      <c r="E109" s="18">
        <f ca="1">IFERROR(IF(ההלוואה_לא_שולמה*ההלוואה_תקינה,תשלום_חודשי,0), 0)</f>
        <v>2170.5255592096146</v>
      </c>
      <c r="F109" s="18">
        <f ca="1">IFERROR(IF(ההלוואה_לא_שולמה*ההלוואה_תקינה,קרן,0), 0)</f>
        <v>1909.6676081142382</v>
      </c>
      <c r="G109" s="18">
        <f ca="1">IFERROR(IF(ההלוואה_לא_שולמה*ההלוואה_תקינה,סכום_ריבית,0), 0)</f>
        <v>260.85795109537628</v>
      </c>
      <c r="H109" s="18">
        <f ca="1">IFERROR(IF(ההלוואה_לא_שולמה*ההלוואה_תקינה,יתרת_סגירה,0), 0)</f>
        <v>55004.794449058449</v>
      </c>
    </row>
    <row r="110" spans="2:8" ht="20.100000000000001" customHeight="1" x14ac:dyDescent="0.25">
      <c r="B110" s="16">
        <f ca="1">IFERROR(IF(ההלוואה_לא_שולמה*ההלוואה_תקינה,מספר_תשלום,""), "")</f>
        <v>94</v>
      </c>
      <c r="C110" s="17">
        <f ca="1">IFERROR(IF(ההלוואה_לא_שולמה*ההלוואה_תקינה,תאריך_תשלום,תאריך_התחלה_של_הלוואה), תאריך_התחלה_של_הלוואה)</f>
        <v>48509</v>
      </c>
      <c r="D110" s="18">
        <f ca="1">IFERROR(IF(ההלוואה_לא_שולמה*ההלוואה_תקינה,ערך_הלוואה,""), "")</f>
        <v>55004.794449058449</v>
      </c>
      <c r="E110" s="18">
        <f ca="1">IFERROR(IF(ההלוואה_לא_שולמה*ההלוואה_תקינה,תשלום_חודשי,0), 0)</f>
        <v>2170.5255592096146</v>
      </c>
      <c r="F110" s="18">
        <f ca="1">IFERROR(IF(ההלוואה_לא_שולמה*ההלוואה_תקינה,קרן,0), 0)</f>
        <v>1918.4202513180953</v>
      </c>
      <c r="G110" s="18">
        <f ca="1">IFERROR(IF(ההלוואה_לא_שולמה*ההלוואה_תקינה,סכום_ריבית,0), 0)</f>
        <v>252.1053078915194</v>
      </c>
      <c r="H110" s="18">
        <f ca="1">IFERROR(IF(ההלוואה_לא_שולמה*ההלוואה_תקינה,יתרת_סגירה,0), 0)</f>
        <v>53086.374197740399</v>
      </c>
    </row>
    <row r="111" spans="2:8" ht="20.100000000000001" customHeight="1" x14ac:dyDescent="0.25">
      <c r="B111" s="16">
        <f ca="1">IFERROR(IF(ההלוואה_לא_שולמה*ההלוואה_תקינה,מספר_תשלום,""), "")</f>
        <v>95</v>
      </c>
      <c r="C111" s="17">
        <f ca="1">IFERROR(IF(ההלוואה_לא_שולמה*ההלוואה_תקינה,תאריך_תשלום,תאריך_התחלה_של_הלוואה), תאריך_התחלה_של_הלוואה)</f>
        <v>48540</v>
      </c>
      <c r="D111" s="18">
        <f ca="1">IFERROR(IF(ההלוואה_לא_שולמה*ההלוואה_תקינה,ערך_הלוואה,""), "")</f>
        <v>53086.374197740399</v>
      </c>
      <c r="E111" s="18">
        <f ca="1">IFERROR(IF(ההלוואה_לא_שולמה*ההלוואה_תקינה,תשלום_חודשי,0), 0)</f>
        <v>2170.5255592096146</v>
      </c>
      <c r="F111" s="18">
        <f ca="1">IFERROR(IF(ההלוואה_לא_שולמה*ההלוואה_תקינה,קרן,0), 0)</f>
        <v>1927.2130108033032</v>
      </c>
      <c r="G111" s="18">
        <f ca="1">IFERROR(IF(ההלוואה_לא_שולמה*ההלוואה_תקינה,סכום_ריבית,0), 0)</f>
        <v>243.31254840631149</v>
      </c>
      <c r="H111" s="18">
        <f ca="1">IFERROR(IF(ההלוואה_לא_שולמה*ההלוואה_תקינה,יתרת_סגירה,0), 0)</f>
        <v>51159.161186937097</v>
      </c>
    </row>
    <row r="112" spans="2:8" ht="20.100000000000001" customHeight="1" x14ac:dyDescent="0.25">
      <c r="B112" s="16">
        <f ca="1">IFERROR(IF(ההלוואה_לא_שולמה*ההלוואה_תקינה,מספר_תשלום,""), "")</f>
        <v>96</v>
      </c>
      <c r="C112" s="17">
        <f ca="1">IFERROR(IF(ההלוואה_לא_שולמה*ההלוואה_תקינה,תאריך_תשלום,תאריך_התחלה_של_הלוואה), תאריך_התחלה_של_הלוואה)</f>
        <v>48570</v>
      </c>
      <c r="D112" s="18">
        <f ca="1">IFERROR(IF(ההלוואה_לא_שולמה*ההלוואה_תקינה,ערך_הלוואה,""), "")</f>
        <v>51159.161186937097</v>
      </c>
      <c r="E112" s="18">
        <f ca="1">IFERROR(IF(ההלוואה_לא_שולמה*ההלוואה_תקינה,תשלום_חודשי,0), 0)</f>
        <v>2170.5255592096146</v>
      </c>
      <c r="F112" s="18">
        <f ca="1">IFERROR(IF(ההלוואה_לא_שולמה*ההלוואה_תקינה,קרן,0), 0)</f>
        <v>1936.0460704361517</v>
      </c>
      <c r="G112" s="18">
        <f ca="1">IFERROR(IF(ההלוואה_לא_שולמה*ההלוואה_תקינה,סכום_ריבית,0), 0)</f>
        <v>234.479488773463</v>
      </c>
      <c r="H112" s="18">
        <f ca="1">IFERROR(IF(ההלוואה_לא_שולמה*ההלוואה_תקינה,יתרת_סגירה,0), 0)</f>
        <v>49223.11511650082</v>
      </c>
    </row>
    <row r="113" spans="2:8" ht="20.100000000000001" customHeight="1" x14ac:dyDescent="0.25">
      <c r="B113" s="16">
        <f ca="1">IFERROR(IF(ההלוואה_לא_שולמה*ההלוואה_תקינה,מספר_תשלום,""), "")</f>
        <v>97</v>
      </c>
      <c r="C113" s="17">
        <f ca="1">IFERROR(IF(ההלוואה_לא_שולמה*ההלוואה_תקינה,תאריך_תשלום,תאריך_התחלה_של_הלוואה), תאריך_התחלה_של_הלוואה)</f>
        <v>48601</v>
      </c>
      <c r="D113" s="18">
        <f ca="1">IFERROR(IF(ההלוואה_לא_שולמה*ההלוואה_תקינה,ערך_הלוואה,""), "")</f>
        <v>49223.11511650082</v>
      </c>
      <c r="E113" s="18">
        <f ca="1">IFERROR(IF(ההלוואה_לא_שולמה*ההלוואה_תקינה,תשלום_חודשי,0), 0)</f>
        <v>2170.5255592096146</v>
      </c>
      <c r="F113" s="18">
        <f ca="1">IFERROR(IF(ההלוואה_לא_שולמה*ההלוואה_תקינה,קרן,0), 0)</f>
        <v>1944.9196149256506</v>
      </c>
      <c r="G113" s="18">
        <f ca="1">IFERROR(IF(ההלוואה_לא_שולמה*ההלוואה_תקינה,סכום_ריבית,0), 0)</f>
        <v>225.60594428396399</v>
      </c>
      <c r="H113" s="18">
        <f ca="1">IFERROR(IF(ההלוואה_לא_שולמה*ההלוואה_תקינה,יתרת_סגירה,0), 0)</f>
        <v>47278.195501575188</v>
      </c>
    </row>
    <row r="114" spans="2:8" ht="20.100000000000001" customHeight="1" x14ac:dyDescent="0.25">
      <c r="B114" s="16">
        <f ca="1">IFERROR(IF(ההלוואה_לא_שולמה*ההלוואה_תקינה,מספר_תשלום,""), "")</f>
        <v>98</v>
      </c>
      <c r="C114" s="17">
        <f ca="1">IFERROR(IF(ההלוואה_לא_שולמה*ההלוואה_תקינה,תאריך_תשלום,תאריך_התחלה_של_הלוואה), תאריך_התחלה_של_הלוואה)</f>
        <v>48632</v>
      </c>
      <c r="D114" s="18">
        <f ca="1">IFERROR(IF(ההלוואה_לא_שולמה*ההלוואה_תקינה,ערך_הלוואה,""), "")</f>
        <v>47278.195501575188</v>
      </c>
      <c r="E114" s="18">
        <f ca="1">IFERROR(IF(ההלוואה_לא_שולמה*ההלוואה_תקינה,תשלום_חודשי,0), 0)</f>
        <v>2170.5255592096146</v>
      </c>
      <c r="F114" s="18">
        <f ca="1">IFERROR(IF(ההלוואה_לא_שולמה*ההלוואה_תקינה,קרן,0), 0)</f>
        <v>1953.8338298273932</v>
      </c>
      <c r="G114" s="18">
        <f ca="1">IFERROR(IF(ההלוואה_לא_שולמה*ההלוואה_תקינה,סכום_ריבית,0), 0)</f>
        <v>216.69172938222141</v>
      </c>
      <c r="H114" s="18">
        <f ca="1">IFERROR(IF(ההלוואה_לא_שולמה*ההלוואה_תקינה,יתרת_סגירה,0), 0)</f>
        <v>45324.361671747814</v>
      </c>
    </row>
    <row r="115" spans="2:8" ht="20.100000000000001" customHeight="1" x14ac:dyDescent="0.25">
      <c r="B115" s="16">
        <f ca="1">IFERROR(IF(ההלוואה_לא_שולמה*ההלוואה_תקינה,מספר_תשלום,""), "")</f>
        <v>99</v>
      </c>
      <c r="C115" s="17">
        <f ca="1">IFERROR(IF(ההלוואה_לא_שולמה*ההלוואה_תקינה,תאריך_תשלום,תאריך_התחלה_של_הלוואה), תאריך_התחלה_של_הלוואה)</f>
        <v>48660</v>
      </c>
      <c r="D115" s="18">
        <f ca="1">IFERROR(IF(ההלוואה_לא_שולמה*ההלוואה_תקינה,ערך_הלוואה,""), "")</f>
        <v>45324.361671747814</v>
      </c>
      <c r="E115" s="18">
        <f ca="1">IFERROR(IF(ההלוואה_לא_שולמה*ההלוואה_תקינה,תשלום_חודשי,0), 0)</f>
        <v>2170.5255592096146</v>
      </c>
      <c r="F115" s="18">
        <f ca="1">IFERROR(IF(ההלוואה_לא_שולמה*ההלוואה_תקינה,קרן,0), 0)</f>
        <v>1962.7889015474354</v>
      </c>
      <c r="G115" s="18">
        <f ca="1">IFERROR(IF(ההלוואה_לא_שולמה*ההלוואה_תקינה,סכום_ריבית,0), 0)</f>
        <v>207.7366576621792</v>
      </c>
      <c r="H115" s="18">
        <f ca="1">IFERROR(IF(ההלוואה_לא_שולמה*ההלוואה_תקינה,יתרת_סגירה,0), 0)</f>
        <v>43361.572770200379</v>
      </c>
    </row>
    <row r="116" spans="2:8" ht="20.100000000000001" customHeight="1" x14ac:dyDescent="0.25">
      <c r="B116" s="16">
        <f ca="1">IFERROR(IF(ההלוואה_לא_שולמה*ההלוואה_תקינה,מספר_תשלום,""), "")</f>
        <v>100</v>
      </c>
      <c r="C116" s="17">
        <f ca="1">IFERROR(IF(ההלוואה_לא_שולמה*ההלוואה_תקינה,תאריך_תשלום,תאריך_התחלה_של_הלוואה), תאריך_התחלה_של_הלוואה)</f>
        <v>48691</v>
      </c>
      <c r="D116" s="18">
        <f ca="1">IFERROR(IF(ההלוואה_לא_שולמה*ההלוואה_תקינה,ערך_הלוואה,""), "")</f>
        <v>43361.572770200379</v>
      </c>
      <c r="E116" s="18">
        <f ca="1">IFERROR(IF(ההלוואה_לא_שולמה*ההלוואה_תקינה,תשלום_חודשי,0), 0)</f>
        <v>2170.5255592096146</v>
      </c>
      <c r="F116" s="18">
        <f ca="1">IFERROR(IF(ההלוואה_לא_שולמה*ההלוואה_תקינה,קרן,0), 0)</f>
        <v>1971.7850173461945</v>
      </c>
      <c r="G116" s="18">
        <f ca="1">IFERROR(IF(ההלוואה_לא_שולמה*ההלוואה_תקינה,סכום_ריבית,0), 0)</f>
        <v>198.74054186342011</v>
      </c>
      <c r="H116" s="18">
        <f ca="1">IFERROR(IF(ההלוואה_לא_שולמה*ההלוואה_תקינה,יתרת_סגירה,0), 0)</f>
        <v>41389.787752854172</v>
      </c>
    </row>
    <row r="117" spans="2:8" ht="20.100000000000001" customHeight="1" x14ac:dyDescent="0.25">
      <c r="B117" s="16">
        <f ca="1">IFERROR(IF(ההלוואה_לא_שולמה*ההלוואה_תקינה,מספר_תשלום,""), "")</f>
        <v>101</v>
      </c>
      <c r="C117" s="17">
        <f ca="1">IFERROR(IF(ההלוואה_לא_שולמה*ההלוואה_תקינה,תאריך_תשלום,תאריך_התחלה_של_הלוואה), תאריך_התחלה_של_הלוואה)</f>
        <v>48721</v>
      </c>
      <c r="D117" s="18">
        <f ca="1">IFERROR(IF(ההלוואה_לא_שולמה*ההלוואה_תקינה,ערך_הלוואה,""), "")</f>
        <v>41389.787752854172</v>
      </c>
      <c r="E117" s="18">
        <f ca="1">IFERROR(IF(ההלוואה_לא_שולמה*ההלוואה_תקינה,תשלום_חודשי,0), 0)</f>
        <v>2170.5255592096146</v>
      </c>
      <c r="F117" s="18">
        <f ca="1">IFERROR(IF(ההלוואה_לא_שולמה*ההלוואה_תקינה,קרן,0), 0)</f>
        <v>1980.8223653423645</v>
      </c>
      <c r="G117" s="18">
        <f ca="1">IFERROR(IF(ההלוואה_לא_שולמה*ההלוואה_תקינה,סכום_ריבית,0), 0)</f>
        <v>189.70319386725006</v>
      </c>
      <c r="H117" s="18">
        <f ca="1">IFERROR(IF(ההלוואה_לא_שולמה*ההלוואה_תקינה,יתרת_סגירה,0), 0)</f>
        <v>39408.965387511766</v>
      </c>
    </row>
    <row r="118" spans="2:8" ht="20.100000000000001" customHeight="1" x14ac:dyDescent="0.25">
      <c r="B118" s="16">
        <f ca="1">IFERROR(IF(ההלוואה_לא_שולמה*ההלוואה_תקינה,מספר_תשלום,""), "")</f>
        <v>102</v>
      </c>
      <c r="C118" s="17">
        <f ca="1">IFERROR(IF(ההלוואה_לא_שולמה*ההלוואה_תקינה,תאריך_תשלום,תאריך_התחלה_של_הלוואה), תאריך_התחלה_של_הלוואה)</f>
        <v>48752</v>
      </c>
      <c r="D118" s="18">
        <f ca="1">IFERROR(IF(ההלוואה_לא_שולמה*ההלוואה_תקינה,ערך_הלוואה,""), "")</f>
        <v>39408.965387511766</v>
      </c>
      <c r="E118" s="18">
        <f ca="1">IFERROR(IF(ההלוואה_לא_שולמה*ההלוואה_תקינה,תשלום_חודשי,0), 0)</f>
        <v>2170.5255592096146</v>
      </c>
      <c r="F118" s="18">
        <f ca="1">IFERROR(IF(ההלוואה_לא_שולמה*ההלוואה_תקינה,קרן,0), 0)</f>
        <v>1989.9011345168503</v>
      </c>
      <c r="G118" s="18">
        <f ca="1">IFERROR(IF(ההלוואה_לא_שולמה*ההלוואה_תקינה,סכום_ריבית,0), 0)</f>
        <v>180.62442469276419</v>
      </c>
      <c r="H118" s="18">
        <f ca="1">IFERROR(IF(ההלוואה_לא_שולמה*ההלוואה_תקינה,יתרת_סגירה,0), 0)</f>
        <v>37419.064252994896</v>
      </c>
    </row>
    <row r="119" spans="2:8" ht="20.100000000000001" customHeight="1" x14ac:dyDescent="0.25">
      <c r="B119" s="16">
        <f ca="1">IFERROR(IF(ההלוואה_לא_שולמה*ההלוואה_תקינה,מספר_תשלום,""), "")</f>
        <v>103</v>
      </c>
      <c r="C119" s="17">
        <f ca="1">IFERROR(IF(ההלוואה_לא_שולמה*ההלוואה_תקינה,תאריך_תשלום,תאריך_התחלה_של_הלוואה), תאריך_התחלה_של_הלוואה)</f>
        <v>48782</v>
      </c>
      <c r="D119" s="18">
        <f ca="1">IFERROR(IF(ההלוואה_לא_שולמה*ההלוואה_תקינה,ערך_הלוואה,""), "")</f>
        <v>37419.064252994896</v>
      </c>
      <c r="E119" s="18">
        <f ca="1">IFERROR(IF(ההלוואה_לא_שולמה*ההלוואה_תקינה,תשלום_חודשי,0), 0)</f>
        <v>2170.5255592096146</v>
      </c>
      <c r="F119" s="18">
        <f ca="1">IFERROR(IF(ההלוואה_לא_שולמה*ההלוואה_תקינה,קרן,0), 0)</f>
        <v>1999.0215147167191</v>
      </c>
      <c r="G119" s="18">
        <f ca="1">IFERROR(IF(ההלוואה_לא_שולמה*ההלוואה_תקינה,סכום_ריבית,0), 0)</f>
        <v>171.5040444928953</v>
      </c>
      <c r="H119" s="18">
        <f ca="1">IFERROR(IF(ההלוואה_לא_שולמה*ההלוואה_תקינה,יתרת_סגירה,0), 0)</f>
        <v>35420.042738278222</v>
      </c>
    </row>
    <row r="120" spans="2:8" ht="20.100000000000001" customHeight="1" x14ac:dyDescent="0.25">
      <c r="B120" s="16">
        <f ca="1">IFERROR(IF(ההלוואה_לא_שולמה*ההלוואה_תקינה,מספר_תשלום,""), "")</f>
        <v>104</v>
      </c>
      <c r="C120" s="17">
        <f ca="1">IFERROR(IF(ההלוואה_לא_שולמה*ההלוואה_תקינה,תאריך_תשלום,תאריך_התחלה_של_הלוואה), תאריך_התחלה_של_הלוואה)</f>
        <v>48813</v>
      </c>
      <c r="D120" s="18">
        <f ca="1">IFERROR(IF(ההלוואה_לא_שולמה*ההלוואה_תקינה,ערך_הלוואה,""), "")</f>
        <v>35420.042738278222</v>
      </c>
      <c r="E120" s="18">
        <f ca="1">IFERROR(IF(ההלוואה_לא_שולמה*ההלוואה_תקינה,תשלום_חודשי,0), 0)</f>
        <v>2170.5255592096146</v>
      </c>
      <c r="F120" s="18">
        <f ca="1">IFERROR(IF(ההלוואה_לא_שולמה*ההלוואה_תקינה,קרן,0), 0)</f>
        <v>2008.1836966591709</v>
      </c>
      <c r="G120" s="18">
        <f ca="1">IFERROR(IF(ההלוואה_לא_שולמה*ההלוואה_תקינה,סכום_ריבית,0), 0)</f>
        <v>162.34186255044366</v>
      </c>
      <c r="H120" s="18">
        <f ca="1">IFERROR(IF(ההלוואה_לא_שולמה*ההלוואה_תקינה,יתרת_סגירה,0), 0)</f>
        <v>33411.859041619115</v>
      </c>
    </row>
    <row r="121" spans="2:8" ht="20.100000000000001" customHeight="1" x14ac:dyDescent="0.25">
      <c r="B121" s="16">
        <f ca="1">IFERROR(IF(ההלוואה_לא_שולמה*ההלוואה_תקינה,מספר_תשלום,""), "")</f>
        <v>105</v>
      </c>
      <c r="C121" s="17">
        <f ca="1">IFERROR(IF(ההלוואה_לא_שולמה*ההלוואה_תקינה,תאריך_תשלום,תאריך_התחלה_של_הלוואה), תאריך_התחלה_של_הלוואה)</f>
        <v>48844</v>
      </c>
      <c r="D121" s="18">
        <f ca="1">IFERROR(IF(ההלוואה_לא_שולמה*ההלוואה_תקינה,ערך_הלוואה,""), "")</f>
        <v>33411.859041619115</v>
      </c>
      <c r="E121" s="18">
        <f ca="1">IFERROR(IF(ההלוואה_לא_שולמה*ההלוואה_תקינה,תשלום_חודשי,0), 0)</f>
        <v>2170.5255592096146</v>
      </c>
      <c r="F121" s="18">
        <f ca="1">IFERROR(IF(ההלוואה_לא_שולמה*ההלוואה_תקינה,קרן,0), 0)</f>
        <v>2017.3878719355257</v>
      </c>
      <c r="G121" s="18">
        <f ca="1">IFERROR(IF(ההלוואה_לא_שולמה*ההלוואה_תקינה,סכום_ריבית,0), 0)</f>
        <v>153.13768727408919</v>
      </c>
      <c r="H121" s="18">
        <f ca="1">IFERROR(IF(ההלוואה_לא_שולמה*ההלוואה_תקינה,יתרת_סגירה,0), 0)</f>
        <v>31394.4711696835</v>
      </c>
    </row>
    <row r="122" spans="2:8" ht="20.100000000000001" customHeight="1" x14ac:dyDescent="0.25">
      <c r="B122" s="16">
        <f ca="1">IFERROR(IF(ההלוואה_לא_שולמה*ההלוואה_תקינה,מספר_תשלום,""), "")</f>
        <v>106</v>
      </c>
      <c r="C122" s="17">
        <f ca="1">IFERROR(IF(ההלוואה_לא_שולמה*ההלוואה_תקינה,תאריך_תשלום,תאריך_התחלה_של_הלוואה), תאריך_התחלה_של_הלוואה)</f>
        <v>48874</v>
      </c>
      <c r="D122" s="18">
        <f ca="1">IFERROR(IF(ההלוואה_לא_שולמה*ההלוואה_תקינה,ערך_הלוואה,""), "")</f>
        <v>31394.4711696835</v>
      </c>
      <c r="E122" s="18">
        <f ca="1">IFERROR(IF(ההלוואה_לא_שולמה*ההלוואה_תקינה,תשלום_חודשי,0), 0)</f>
        <v>2170.5255592096146</v>
      </c>
      <c r="F122" s="18">
        <f ca="1">IFERROR(IF(ההלוואה_לא_שולמה*ההלוואה_תקינה,קרן,0), 0)</f>
        <v>2026.6342330152299</v>
      </c>
      <c r="G122" s="18">
        <f ca="1">IFERROR(IF(ההלוואה_לא_שולמה*ההלוואה_תקינה,סכום_ריבית,0), 0)</f>
        <v>143.89132619438467</v>
      </c>
      <c r="H122" s="18">
        <f ca="1">IFERROR(IF(ההלוואה_לא_שולמה*ההלוואה_תקינה,יתרת_סגירה,0), 0)</f>
        <v>29367.836936668318</v>
      </c>
    </row>
    <row r="123" spans="2:8" ht="20.100000000000001" customHeight="1" x14ac:dyDescent="0.25">
      <c r="B123" s="16">
        <f ca="1">IFERROR(IF(ההלוואה_לא_שולמה*ההלוואה_תקינה,מספר_תשלום,""), "")</f>
        <v>107</v>
      </c>
      <c r="C123" s="17">
        <f ca="1">IFERROR(IF(ההלוואה_לא_שולמה*ההלוואה_תקינה,תאריך_תשלום,תאריך_התחלה_של_הלוואה), תאריך_התחלה_של_הלוואה)</f>
        <v>48905</v>
      </c>
      <c r="D123" s="18">
        <f ca="1">IFERROR(IF(ההלוואה_לא_שולמה*ההלוואה_תקינה,ערך_הלוואה,""), "")</f>
        <v>29367.836936668318</v>
      </c>
      <c r="E123" s="18">
        <f ca="1">IFERROR(IF(ההלוואה_לא_שולמה*ההלוואה_תקינה,תשלום_חודשי,0), 0)</f>
        <v>2170.5255592096146</v>
      </c>
      <c r="F123" s="18">
        <f ca="1">IFERROR(IF(ההלוואה_לא_שולמה*ההלוואה_תקינה,קרן,0), 0)</f>
        <v>2035.9229732498829</v>
      </c>
      <c r="G123" s="18">
        <f ca="1">IFERROR(IF(ההלוואה_לא_שולמה*ההלוואה_תקינה,סכום_ריבית,0), 0)</f>
        <v>134.6025859597315</v>
      </c>
      <c r="H123" s="18">
        <f ca="1">IFERROR(IF(ההלוואה_לא_שולמה*ההלוואה_תקינה,יתרת_סגירה,0), 0)</f>
        <v>27331.913963418338</v>
      </c>
    </row>
    <row r="124" spans="2:8" ht="20.100000000000001" customHeight="1" x14ac:dyDescent="0.25">
      <c r="B124" s="16">
        <f ca="1">IFERROR(IF(ההלוואה_לא_שולמה*ההלוואה_תקינה,מספר_תשלום,""), "")</f>
        <v>108</v>
      </c>
      <c r="C124" s="17">
        <f ca="1">IFERROR(IF(ההלוואה_לא_שולמה*ההלוואה_תקינה,תאריך_תשלום,תאריך_התחלה_של_הלוואה), תאריך_התחלה_של_הלוואה)</f>
        <v>48935</v>
      </c>
      <c r="D124" s="18">
        <f ca="1">IFERROR(IF(ההלוואה_לא_שולמה*ההלוואה_תקינה,ערך_הלוואה,""), "")</f>
        <v>27331.913963418338</v>
      </c>
      <c r="E124" s="18">
        <f ca="1">IFERROR(IF(ההלוואה_לא_שולמה*ההלוואה_תקינה,תשלום_חודשי,0), 0)</f>
        <v>2170.5255592096146</v>
      </c>
      <c r="F124" s="18">
        <f ca="1">IFERROR(IF(ההלוואה_לא_שולמה*ההלוואה_תקינה,קרן,0), 0)</f>
        <v>2045.2542868772784</v>
      </c>
      <c r="G124" s="18">
        <f ca="1">IFERROR(IF(ההלוואה_לא_שולמה*ההלוואה_תקינה,סכום_ריבית,0), 0)</f>
        <v>125.27127233233621</v>
      </c>
      <c r="H124" s="18">
        <f ca="1">IFERROR(IF(ההלוואה_לא_שולמה*ההלוואה_תקינה,יתרת_סגירה,0), 0)</f>
        <v>25286.659676541167</v>
      </c>
    </row>
    <row r="125" spans="2:8" ht="20.100000000000001" customHeight="1" x14ac:dyDescent="0.25">
      <c r="B125" s="16">
        <f ca="1">IFERROR(IF(ההלוואה_לא_שולמה*ההלוואה_תקינה,מספר_תשלום,""), "")</f>
        <v>109</v>
      </c>
      <c r="C125" s="17">
        <f ca="1">IFERROR(IF(ההלוואה_לא_שולמה*ההלוואה_תקינה,תאריך_תשלום,תאריך_התחלה_של_הלוואה), תאריך_התחלה_של_הלוואה)</f>
        <v>48966</v>
      </c>
      <c r="D125" s="18">
        <f ca="1">IFERROR(IF(ההלוואה_לא_שולמה*ההלוואה_תקינה,ערך_הלוואה,""), "")</f>
        <v>25286.659676541167</v>
      </c>
      <c r="E125" s="18">
        <f ca="1">IFERROR(IF(ההלוואה_לא_שולמה*ההלוואה_תקינה,תשלום_חודשי,0), 0)</f>
        <v>2170.5255592096146</v>
      </c>
      <c r="F125" s="18">
        <f ca="1">IFERROR(IF(ההלוואה_לא_שולמה*ההלוואה_תקינה,קרן,0), 0)</f>
        <v>2054.6283690254659</v>
      </c>
      <c r="G125" s="18">
        <f ca="1">IFERROR(IF(ההלוואה_לא_שולמה*ההלוואה_תקינה,סכום_ריבית,0), 0)</f>
        <v>115.8971901841487</v>
      </c>
      <c r="H125" s="18">
        <f ca="1">IFERROR(IF(ההלוואה_לא_שולמה*ההלוואה_תקינה,יתרת_סגירה,0), 0)</f>
        <v>23232.031307515688</v>
      </c>
    </row>
    <row r="126" spans="2:8" ht="20.100000000000001" customHeight="1" x14ac:dyDescent="0.25">
      <c r="B126" s="16">
        <f ca="1">IFERROR(IF(ההלוואה_לא_שולמה*ההלוואה_תקינה,מספר_תשלום,""), "")</f>
        <v>110</v>
      </c>
      <c r="C126" s="17">
        <f ca="1">IFERROR(IF(ההלוואה_לא_שולמה*ההלוואה_תקינה,תאריך_תשלום,תאריך_התחלה_של_הלוואה), תאריך_התחלה_של_הלוואה)</f>
        <v>48997</v>
      </c>
      <c r="D126" s="18">
        <f ca="1">IFERROR(IF(ההלוואה_לא_שולמה*ההלוואה_תקינה,ערך_הלוואה,""), "")</f>
        <v>23232.031307515688</v>
      </c>
      <c r="E126" s="18">
        <f ca="1">IFERROR(IF(ההלוואה_לא_שולמה*ההלוואה_תקינה,תשלום_חודשי,0), 0)</f>
        <v>2170.5255592096146</v>
      </c>
      <c r="F126" s="18">
        <f ca="1">IFERROR(IF(ההלוואה_לא_שולמה*ההלוואה_תקינה,קרן,0), 0)</f>
        <v>2064.0454157168324</v>
      </c>
      <c r="G126" s="18">
        <f ca="1">IFERROR(IF(ההלוואה_לא_שולמה*ההלוואה_תקינה,סכום_ריבית,0), 0)</f>
        <v>106.48014349278199</v>
      </c>
      <c r="H126" s="18">
        <f ca="1">IFERROR(IF(ההלוואה_לא_שולמה*ההלוואה_תקינה,יתרת_סגירה,0), 0)</f>
        <v>21167.985891798802</v>
      </c>
    </row>
    <row r="127" spans="2:8" ht="20.100000000000001" customHeight="1" x14ac:dyDescent="0.25">
      <c r="B127" s="16">
        <f ca="1">IFERROR(IF(ההלוואה_לא_שולמה*ההלוואה_תקינה,מספר_תשלום,""), "")</f>
        <v>111</v>
      </c>
      <c r="C127" s="17">
        <f ca="1">IFERROR(IF(ההלוואה_לא_שולמה*ההלוואה_תקינה,תאריך_תשלום,תאריך_התחלה_של_הלוואה), תאריך_התחלה_של_הלוואה)</f>
        <v>49025</v>
      </c>
      <c r="D127" s="18">
        <f ca="1">IFERROR(IF(ההלוואה_לא_שולמה*ההלוואה_תקינה,ערך_הלוואה,""), "")</f>
        <v>21167.985891798802</v>
      </c>
      <c r="E127" s="18">
        <f ca="1">IFERROR(IF(ההלוואה_לא_שולמה*ההלוואה_תקינה,תשלום_חודשי,0), 0)</f>
        <v>2170.5255592096146</v>
      </c>
      <c r="F127" s="18">
        <f ca="1">IFERROR(IF(ההלוואה_לא_שולמה*ההלוואה_תקינה,קרן,0), 0)</f>
        <v>2073.5056238722013</v>
      </c>
      <c r="G127" s="18">
        <f ca="1">IFERROR(IF(ההלוואה_לא_שולמה*ההלוואה_תקינה,סכום_ריבית,0), 0)</f>
        <v>97.019935337413159</v>
      </c>
      <c r="H127" s="18">
        <f ca="1">IFERROR(IF(ההלוואה_לא_שולמה*ההלוואה_תקינה,יתרת_סגירה,0), 0)</f>
        <v>19094.480267926701</v>
      </c>
    </row>
    <row r="128" spans="2:8" ht="20.100000000000001" customHeight="1" x14ac:dyDescent="0.25">
      <c r="B128" s="16">
        <f ca="1">IFERROR(IF(ההלוואה_לא_שולמה*ההלוואה_תקינה,מספר_תשלום,""), "")</f>
        <v>112</v>
      </c>
      <c r="C128" s="17">
        <f ca="1">IFERROR(IF(ההלוואה_לא_שולמה*ההלוואה_תקינה,תאריך_תשלום,תאריך_התחלה_של_הלוואה), תאריך_התחלה_של_הלוואה)</f>
        <v>49056</v>
      </c>
      <c r="D128" s="18">
        <f ca="1">IFERROR(IF(ההלוואה_לא_שולמה*ההלוואה_תקינה,ערך_הלוואה,""), "")</f>
        <v>19094.480267926701</v>
      </c>
      <c r="E128" s="18">
        <f ca="1">IFERROR(IF(ההלוואה_לא_שולמה*ההלוואה_תקינה,תשלום_חודשי,0), 0)</f>
        <v>2170.5255592096146</v>
      </c>
      <c r="F128" s="18">
        <f ca="1">IFERROR(IF(ההלוואה_לא_שולמה*ההלוואה_תקינה,קרן,0), 0)</f>
        <v>2083.009191314949</v>
      </c>
      <c r="G128" s="18">
        <f ca="1">IFERROR(IF(ההלוואה_לא_שולמה*ההלוואה_תקינה,סכום_ריבית,0), 0)</f>
        <v>87.516367894665564</v>
      </c>
      <c r="H128" s="18">
        <f ca="1">IFERROR(IF(ההלוואה_לא_שולמה*ההלוואה_תקינה,יתרת_סגירה,0), 0)</f>
        <v>17011.471076611662</v>
      </c>
    </row>
    <row r="129" spans="2:8" ht="20.100000000000001" customHeight="1" x14ac:dyDescent="0.25">
      <c r="B129" s="16">
        <f ca="1">IFERROR(IF(ההלוואה_לא_שולמה*ההלוואה_תקינה,מספר_תשלום,""), "")</f>
        <v>113</v>
      </c>
      <c r="C129" s="17">
        <f ca="1">IFERROR(IF(ההלוואה_לא_שולמה*ההלוואה_תקינה,תאריך_תשלום,תאריך_התחלה_של_הלוואה), תאריך_התחלה_של_הלוואה)</f>
        <v>49086</v>
      </c>
      <c r="D129" s="18">
        <f ca="1">IFERROR(IF(ההלוואה_לא_שולמה*ההלוואה_תקינה,ערך_הלוואה,""), "")</f>
        <v>17011.471076611662</v>
      </c>
      <c r="E129" s="18">
        <f ca="1">IFERROR(IF(ההלוואה_לא_שולמה*ההלוואה_תקינה,תשלום_חודשי,0), 0)</f>
        <v>2170.5255592096146</v>
      </c>
      <c r="F129" s="18">
        <f ca="1">IFERROR(IF(ההלוואה_לא_שולמה*ההלוואה_תקינה,קרן,0), 0)</f>
        <v>2092.5563167751425</v>
      </c>
      <c r="G129" s="18">
        <f ca="1">IFERROR(IF(ההלוואה_לא_שולמה*ההלוואה_תקינה,סכום_ריבית,0), 0)</f>
        <v>77.969242434472051</v>
      </c>
      <c r="H129" s="18">
        <f ca="1">IFERROR(IF(ההלוואה_לא_שולמה*ההלוואה_תקינה,יתרת_סגירה,0), 0)</f>
        <v>14918.914759836451</v>
      </c>
    </row>
    <row r="130" spans="2:8" ht="20.100000000000001" customHeight="1" x14ac:dyDescent="0.25">
      <c r="B130" s="16">
        <f ca="1">IFERROR(IF(ההלוואה_לא_שולמה*ההלוואה_תקינה,מספר_תשלום,""), "")</f>
        <v>114</v>
      </c>
      <c r="C130" s="17">
        <f ca="1">IFERROR(IF(ההלוואה_לא_שולמה*ההלוואה_תקינה,תאריך_תשלום,תאריך_התחלה_של_הלוואה), תאריך_התחלה_של_הלוואה)</f>
        <v>49117</v>
      </c>
      <c r="D130" s="18">
        <f ca="1">IFERROR(IF(ההלוואה_לא_שולמה*ההלוואה_תקינה,ערך_הלוואה,""), "")</f>
        <v>14918.914759836451</v>
      </c>
      <c r="E130" s="18">
        <f ca="1">IFERROR(IF(ההלוואה_לא_שולמה*ההלוואה_תקינה,תשלום_חודשי,0), 0)</f>
        <v>2170.5255592096146</v>
      </c>
      <c r="F130" s="18">
        <f ca="1">IFERROR(IF(ההלוואה_לא_שולמה*ההלוואה_תקינה,קרן,0), 0)</f>
        <v>2102.147199893695</v>
      </c>
      <c r="G130" s="18">
        <f ca="1">IFERROR(IF(ההלוואה_לא_שולמה*ההלוואה_תקינה,סכום_ריבית,0), 0)</f>
        <v>68.378359315919312</v>
      </c>
      <c r="H130" s="18">
        <f ca="1">IFERROR(IF(ההלוואה_לא_שולמה*ההלוואה_תקינה,יתרת_סגירה,0), 0)</f>
        <v>12816.767559942789</v>
      </c>
    </row>
    <row r="131" spans="2:8" ht="20.100000000000001" customHeight="1" x14ac:dyDescent="0.25">
      <c r="B131" s="16">
        <f ca="1">IFERROR(IF(ההלוואה_לא_שולמה*ההלוואה_תקינה,מספר_תשלום,""), "")</f>
        <v>115</v>
      </c>
      <c r="C131" s="17">
        <f ca="1">IFERROR(IF(ההלוואה_לא_שולמה*ההלוואה_תקינה,תאריך_תשלום,תאריך_התחלה_של_הלוואה), תאריך_התחלה_של_הלוואה)</f>
        <v>49147</v>
      </c>
      <c r="D131" s="18">
        <f ca="1">IFERROR(IF(ההלוואה_לא_שולמה*ההלוואה_תקינה,ערך_הלוואה,""), "")</f>
        <v>12816.767559942789</v>
      </c>
      <c r="E131" s="18">
        <f ca="1">IFERROR(IF(ההלוואה_לא_שולמה*ההלוואה_תקינה,תשלום_חודשי,0), 0)</f>
        <v>2170.5255592096146</v>
      </c>
      <c r="F131" s="18">
        <f ca="1">IFERROR(IF(ההלוואה_לא_שולמה*ההלוואה_תקינה,קרן,0), 0)</f>
        <v>2111.7820412265414</v>
      </c>
      <c r="G131" s="18">
        <f ca="1">IFERROR(IF(ההלוואה_לא_שולמה*ההלוואה_תקינה,סכום_ריבית,0), 0)</f>
        <v>58.743517983073211</v>
      </c>
      <c r="H131" s="18">
        <f ca="1">IFERROR(IF(ההלוואה_לא_שולמה*ההלוואה_תקינה,יתרת_סגירה,0), 0)</f>
        <v>10704.985518716217</v>
      </c>
    </row>
    <row r="132" spans="2:8" ht="20.100000000000001" customHeight="1" x14ac:dyDescent="0.25">
      <c r="B132" s="16">
        <f ca="1">IFERROR(IF(ההלוואה_לא_שולמה*ההלוואה_תקינה,מספר_תשלום,""), "")</f>
        <v>116</v>
      </c>
      <c r="C132" s="17">
        <f ca="1">IFERROR(IF(ההלוואה_לא_שולמה*ההלוואה_תקינה,תאריך_תשלום,תאריך_התחלה_של_הלוואה), תאריך_התחלה_של_הלוואה)</f>
        <v>49178</v>
      </c>
      <c r="D132" s="18">
        <f ca="1">IFERROR(IF(ההלוואה_לא_שולמה*ההלוואה_תקינה,ערך_הלוואה,""), "")</f>
        <v>10704.985518716217</v>
      </c>
      <c r="E132" s="18">
        <f ca="1">IFERROR(IF(ההלוואה_לא_שולמה*ההלוואה_תקינה,תשלום_חודשי,0), 0)</f>
        <v>2170.5255592096146</v>
      </c>
      <c r="F132" s="18">
        <f ca="1">IFERROR(IF(ההלוואה_לא_שולמה*ההלוואה_תקינה,קרן,0), 0)</f>
        <v>2121.4610422488295</v>
      </c>
      <c r="G132" s="18">
        <f ca="1">IFERROR(IF(ההלוואה_לא_שולמה*ההלוואה_תקינה,סכום_ריבית,0), 0)</f>
        <v>49.064516960784893</v>
      </c>
      <c r="H132" s="18">
        <f ca="1">IFERROR(IF(ההלוואה_לא_שולמה*ההלוואה_תקינה,יתרת_סגירה,0), 0)</f>
        <v>8583.5244764673989</v>
      </c>
    </row>
    <row r="133" spans="2:8" ht="20.100000000000001" customHeight="1" x14ac:dyDescent="0.25">
      <c r="B133" s="16">
        <f ca="1">IFERROR(IF(ההלוואה_לא_שולמה*ההלוואה_תקינה,מספר_תשלום,""), "")</f>
        <v>117</v>
      </c>
      <c r="C133" s="17">
        <f ca="1">IFERROR(IF(ההלוואה_לא_שולמה*ההלוואה_תקינה,תאריך_תשלום,תאריך_התחלה_של_הלוואה), תאריך_התחלה_של_הלוואה)</f>
        <v>49209</v>
      </c>
      <c r="D133" s="18">
        <f ca="1">IFERROR(IF(ההלוואה_לא_שולמה*ההלוואה_תקינה,ערך_הלוואה,""), "")</f>
        <v>8583.5244764673989</v>
      </c>
      <c r="E133" s="18">
        <f ca="1">IFERROR(IF(ההלוואה_לא_שולמה*ההלוואה_תקינה,תשלום_חודשי,0), 0)</f>
        <v>2170.5255592096146</v>
      </c>
      <c r="F133" s="18">
        <f ca="1">IFERROR(IF(ההלוואה_לא_שולמה*ההלוואה_תקינה,קרן,0), 0)</f>
        <v>2131.1844053591367</v>
      </c>
      <c r="G133" s="18">
        <f ca="1">IFERROR(IF(ההלוואה_לא_שולמה*ההלוואה_תקינה,סכום_ריבית,0), 0)</f>
        <v>39.341153850477752</v>
      </c>
      <c r="H133" s="18">
        <f ca="1">IFERROR(IF(ההלוואה_לא_שולמה*ההלוואה_תקינה,יתרת_סגירה,0), 0)</f>
        <v>6452.3400711081922</v>
      </c>
    </row>
    <row r="134" spans="2:8" ht="20.100000000000001" customHeight="1" x14ac:dyDescent="0.25">
      <c r="B134" s="16">
        <f ca="1">IFERROR(IF(ההלוואה_לא_שולמה*ההלוואה_תקינה,מספר_תשלום,""), "")</f>
        <v>118</v>
      </c>
      <c r="C134" s="17">
        <f ca="1">IFERROR(IF(ההלוואה_לא_שולמה*ההלוואה_תקינה,תאריך_תשלום,תאריך_התחלה_של_הלוואה), תאריך_התחלה_של_הלוואה)</f>
        <v>49239</v>
      </c>
      <c r="D134" s="18">
        <f ca="1">IFERROR(IF(ההלוואה_לא_שולמה*ההלוואה_תקינה,ערך_הלוואה,""), "")</f>
        <v>6452.3400711081922</v>
      </c>
      <c r="E134" s="18">
        <f ca="1">IFERROR(IF(ההלוואה_לא_שולמה*ההלוואה_תקינה,תשלום_חודשי,0), 0)</f>
        <v>2170.5255592096146</v>
      </c>
      <c r="F134" s="18">
        <f ca="1">IFERROR(IF(ההלוואה_לא_שולמה*ההלוואה_תקינה,קרן,0), 0)</f>
        <v>2140.9523338836998</v>
      </c>
      <c r="G134" s="18">
        <f ca="1">IFERROR(IF(ההלוואה_לא_שולמה*ההלוואה_תקינה,סכום_ריבית,0), 0)</f>
        <v>29.57322532591504</v>
      </c>
      <c r="H134" s="18">
        <f ca="1">IFERROR(IF(ההלוואה_לא_שולמה*ההלוואה_תקינה,יתרת_סגירה,0), 0)</f>
        <v>4311.3877372244606</v>
      </c>
    </row>
    <row r="135" spans="2:8" ht="20.100000000000001" customHeight="1" x14ac:dyDescent="0.25">
      <c r="B135" s="16">
        <f ca="1">IFERROR(IF(ההלוואה_לא_שולמה*ההלוואה_תקינה,מספר_תשלום,""), "")</f>
        <v>119</v>
      </c>
      <c r="C135" s="17">
        <f ca="1">IFERROR(IF(ההלוואה_לא_שולמה*ההלוואה_תקינה,תאריך_תשלום,תאריך_התחלה_של_הלוואה), תאריך_התחלה_של_הלוואה)</f>
        <v>49270</v>
      </c>
      <c r="D135" s="18">
        <f ca="1">IFERROR(IF(ההלוואה_לא_שולמה*ההלוואה_תקינה,ערך_הלוואה,""), "")</f>
        <v>4311.3877372244606</v>
      </c>
      <c r="E135" s="18">
        <f ca="1">IFERROR(IF(ההלוואה_לא_שולמה*ההלוואה_תקינה,תשלום_חודשי,0), 0)</f>
        <v>2170.5255592096146</v>
      </c>
      <c r="F135" s="18">
        <f ca="1">IFERROR(IF(ההלוואה_לא_שולמה*ההלוואה_תקינה,קרן,0), 0)</f>
        <v>2150.7650320806665</v>
      </c>
      <c r="G135" s="18">
        <f ca="1">IFERROR(IF(ההלוואה_לא_שולמה*ההלוואה_תקינה,סכום_ריבית,0), 0)</f>
        <v>19.760527128948084</v>
      </c>
      <c r="H135" s="18">
        <f ca="1">IFERROR(IF(ההלוואה_לא_שולמה*ההלוואה_תקינה,יתרת_סגירה,0), 0)</f>
        <v>2160.6227051439346</v>
      </c>
    </row>
    <row r="136" spans="2:8" ht="20.100000000000001" customHeight="1" x14ac:dyDescent="0.25">
      <c r="B136" s="16">
        <f ca="1">IFERROR(IF(ההלוואה_לא_שולמה*ההלוואה_תקינה,מספר_תשלום,""), "")</f>
        <v>120</v>
      </c>
      <c r="C136" s="17">
        <f ca="1">IFERROR(IF(ההלוואה_לא_שולמה*ההלוואה_תקינה,תאריך_תשלום,תאריך_התחלה_של_הלוואה), תאריך_התחלה_של_הלוואה)</f>
        <v>49300</v>
      </c>
      <c r="D136" s="18">
        <f ca="1">IFERROR(IF(ההלוואה_לא_שולמה*ההלוואה_תקינה,ערך_הלוואה,""), "")</f>
        <v>2160.6227051439346</v>
      </c>
      <c r="E136" s="18">
        <f ca="1">IFERROR(IF(ההלוואה_לא_שולמה*ההלוואה_תקינה,תשלום_חודשי,0), 0)</f>
        <v>2170.5255592096146</v>
      </c>
      <c r="F136" s="18">
        <f ca="1">IFERROR(IF(ההלוואה_לא_שולמה*ההלוואה_תקינה,קרן,0), 0)</f>
        <v>2160.6227051443698</v>
      </c>
      <c r="G136" s="18">
        <f ca="1">IFERROR(IF(ההלוואה_לא_שולמה*ההלוואה_תקינה,סכום_ריבית,0), 0)</f>
        <v>9.9028540652450285</v>
      </c>
      <c r="H136" s="18">
        <f ca="1">IFERROR(IF(ההלוואה_לא_שולמה*ההלוואה_תקינה,יתרת_סגירה,0), 0)</f>
        <v>-5.2386894822120667E-10</v>
      </c>
    </row>
    <row r="137" spans="2:8" ht="20.100000000000001" customHeight="1" x14ac:dyDescent="0.2">
      <c r="B137" s="5" t="str">
        <f ca="1">IFERROR(IF(ההלוואה_לא_שולמה*ההלוואה_תקינה,מספר_תשלום,""), "")</f>
        <v/>
      </c>
      <c r="C137" s="6">
        <f ca="1">IFERROR(IF(ההלוואה_לא_שולמה*ההלוואה_תקינה,תאריך_תשלום,תאריך_התחלה_של_הלוואה), תאריך_התחלה_של_הלוואה)</f>
        <v>45648</v>
      </c>
      <c r="D137" s="10" t="str">
        <f ca="1">IFERROR(IF(ההלוואה_לא_שולמה*ההלוואה_תקינה,ערך_הלוואה,""), "")</f>
        <v/>
      </c>
      <c r="E137" s="10">
        <f ca="1">IFERROR(IF(ההלוואה_לא_שולמה*ההלוואה_תקינה,תשלום_חודשי,0), 0)</f>
        <v>0</v>
      </c>
      <c r="F137" s="10">
        <f ca="1">IFERROR(IF(ההלוואה_לא_שולמה*ההלוואה_תקינה,קרן,0), 0)</f>
        <v>0</v>
      </c>
      <c r="G137" s="10">
        <f ca="1">IFERROR(IF(ההלוואה_לא_שולמה*ההלוואה_תקינה,סכום_ריבית,0), 0)</f>
        <v>0</v>
      </c>
      <c r="H137" s="10">
        <f ca="1">IFERROR(IF(ההלוואה_לא_שולמה*ההלוואה_תקינה,יתרת_סגירה,0), 0)</f>
        <v>0</v>
      </c>
    </row>
    <row r="138" spans="2:8" ht="20.100000000000001" customHeight="1" x14ac:dyDescent="0.2">
      <c r="B138" s="5" t="str">
        <f ca="1">IFERROR(IF(ההלוואה_לא_שולמה*ההלוואה_תקינה,מספר_תשלום,""), "")</f>
        <v/>
      </c>
      <c r="C138" s="6">
        <f ca="1">IFERROR(IF(ההלוואה_לא_שולמה*ההלוואה_תקינה,תאריך_תשלום,תאריך_התחלה_של_הלוואה), תאריך_התחלה_של_הלוואה)</f>
        <v>45648</v>
      </c>
      <c r="D138" s="10" t="str">
        <f ca="1">IFERROR(IF(ההלוואה_לא_שולמה*ההלוואה_תקינה,ערך_הלוואה,""), "")</f>
        <v/>
      </c>
      <c r="E138" s="10">
        <f ca="1">IFERROR(IF(ההלוואה_לא_שולמה*ההלוואה_תקינה,תשלום_חודשי,0), 0)</f>
        <v>0</v>
      </c>
      <c r="F138" s="10">
        <f ca="1">IFERROR(IF(ההלוואה_לא_שולמה*ההלוואה_תקינה,קרן,0), 0)</f>
        <v>0</v>
      </c>
      <c r="G138" s="10">
        <f ca="1">IFERROR(IF(ההלוואה_לא_שולמה*ההלוואה_תקינה,סכום_ריבית,0), 0)</f>
        <v>0</v>
      </c>
      <c r="H138" s="10">
        <f ca="1">IFERROR(IF(ההלוואה_לא_שולמה*ההלוואה_תקינה,יתרת_סגירה,0), 0)</f>
        <v>0</v>
      </c>
    </row>
    <row r="139" spans="2:8" ht="20.100000000000001" customHeight="1" x14ac:dyDescent="0.2">
      <c r="B139" s="5" t="str">
        <f ca="1">IFERROR(IF(ההלוואה_לא_שולמה*ההלוואה_תקינה,מספר_תשלום,""), "")</f>
        <v/>
      </c>
      <c r="C139" s="6">
        <f ca="1">IFERROR(IF(ההלוואה_לא_שולמה*ההלוואה_תקינה,תאריך_תשלום,תאריך_התחלה_של_הלוואה), תאריך_התחלה_של_הלוואה)</f>
        <v>45648</v>
      </c>
      <c r="D139" s="10" t="str">
        <f ca="1">IFERROR(IF(ההלוואה_לא_שולמה*ההלוואה_תקינה,ערך_הלוואה,""), "")</f>
        <v/>
      </c>
      <c r="E139" s="10">
        <f ca="1">IFERROR(IF(ההלוואה_לא_שולמה*ההלוואה_תקינה,תשלום_חודשי,0), 0)</f>
        <v>0</v>
      </c>
      <c r="F139" s="10">
        <f ca="1">IFERROR(IF(ההלוואה_לא_שולמה*ההלוואה_תקינה,קרן,0), 0)</f>
        <v>0</v>
      </c>
      <c r="G139" s="10">
        <f ca="1">IFERROR(IF(ההלוואה_לא_שולמה*ההלוואה_תקינה,סכום_ריבית,0), 0)</f>
        <v>0</v>
      </c>
      <c r="H139" s="10">
        <f ca="1">IFERROR(IF(ההלוואה_לא_שולמה*ההלוואה_תקינה,יתרת_סגירה,0), 0)</f>
        <v>0</v>
      </c>
    </row>
    <row r="140" spans="2:8" ht="20.100000000000001" customHeight="1" x14ac:dyDescent="0.2">
      <c r="B140" s="5" t="str">
        <f ca="1">IFERROR(IF(ההלוואה_לא_שולמה*ההלוואה_תקינה,מספר_תשלום,""), "")</f>
        <v/>
      </c>
      <c r="C140" s="6">
        <f ca="1">IFERROR(IF(ההלוואה_לא_שולמה*ההלוואה_תקינה,תאריך_תשלום,תאריך_התחלה_של_הלוואה), תאריך_התחלה_של_הלוואה)</f>
        <v>45648</v>
      </c>
      <c r="D140" s="10" t="str">
        <f ca="1">IFERROR(IF(ההלוואה_לא_שולמה*ההלוואה_תקינה,ערך_הלוואה,""), "")</f>
        <v/>
      </c>
      <c r="E140" s="10">
        <f ca="1">IFERROR(IF(ההלוואה_לא_שולמה*ההלוואה_תקינה,תשלום_חודשי,0), 0)</f>
        <v>0</v>
      </c>
      <c r="F140" s="10">
        <f ca="1">IFERROR(IF(ההלוואה_לא_שולמה*ההלוואה_תקינה,קרן,0), 0)</f>
        <v>0</v>
      </c>
      <c r="G140" s="10">
        <f ca="1">IFERROR(IF(ההלוואה_לא_שולמה*ההלוואה_תקינה,סכום_ריבית,0), 0)</f>
        <v>0</v>
      </c>
      <c r="H140" s="10">
        <f ca="1">IFERROR(IF(ההלוואה_לא_שולמה*ההלוואה_תקינה,יתרת_סגירה,0), 0)</f>
        <v>0</v>
      </c>
    </row>
    <row r="141" spans="2:8" ht="20.100000000000001" customHeight="1" x14ac:dyDescent="0.2">
      <c r="B141" s="5" t="str">
        <f ca="1">IFERROR(IF(ההלוואה_לא_שולמה*ההלוואה_תקינה,מספר_תשלום,""), "")</f>
        <v/>
      </c>
      <c r="C141" s="6">
        <f ca="1">IFERROR(IF(ההלוואה_לא_שולמה*ההלוואה_תקינה,תאריך_תשלום,תאריך_התחלה_של_הלוואה), תאריך_התחלה_של_הלוואה)</f>
        <v>45648</v>
      </c>
      <c r="D141" s="10" t="str">
        <f ca="1">IFERROR(IF(ההלוואה_לא_שולמה*ההלוואה_תקינה,ערך_הלוואה,""), "")</f>
        <v/>
      </c>
      <c r="E141" s="10">
        <f ca="1">IFERROR(IF(ההלוואה_לא_שולמה*ההלוואה_תקינה,תשלום_חודשי,0), 0)</f>
        <v>0</v>
      </c>
      <c r="F141" s="10">
        <f ca="1">IFERROR(IF(ההלוואה_לא_שולמה*ההלוואה_תקינה,קרן,0), 0)</f>
        <v>0</v>
      </c>
      <c r="G141" s="10">
        <f ca="1">IFERROR(IF(ההלוואה_לא_שולמה*ההלוואה_תקינה,סכום_ריבית,0), 0)</f>
        <v>0</v>
      </c>
      <c r="H141" s="10">
        <f ca="1">IFERROR(IF(ההלוואה_לא_שולמה*ההלוואה_תקינה,יתרת_סגירה,0), 0)</f>
        <v>0</v>
      </c>
    </row>
    <row r="142" spans="2:8" ht="20.100000000000001" customHeight="1" x14ac:dyDescent="0.2">
      <c r="B142" s="5" t="str">
        <f ca="1">IFERROR(IF(ההלוואה_לא_שולמה*ההלוואה_תקינה,מספר_תשלום,""), "")</f>
        <v/>
      </c>
      <c r="C142" s="6">
        <f ca="1">IFERROR(IF(ההלוואה_לא_שולמה*ההלוואה_תקינה,תאריך_תשלום,תאריך_התחלה_של_הלוואה), תאריך_התחלה_של_הלוואה)</f>
        <v>45648</v>
      </c>
      <c r="D142" s="10" t="str">
        <f ca="1">IFERROR(IF(ההלוואה_לא_שולמה*ההלוואה_תקינה,ערך_הלוואה,""), "")</f>
        <v/>
      </c>
      <c r="E142" s="10">
        <f ca="1">IFERROR(IF(ההלוואה_לא_שולמה*ההלוואה_תקינה,תשלום_חודשי,0), 0)</f>
        <v>0</v>
      </c>
      <c r="F142" s="10">
        <f ca="1">IFERROR(IF(ההלוואה_לא_שולמה*ההלוואה_תקינה,קרן,0), 0)</f>
        <v>0</v>
      </c>
      <c r="G142" s="10">
        <f ca="1">IFERROR(IF(ההלוואה_לא_שולמה*ההלוואה_תקינה,סכום_ריבית,0), 0)</f>
        <v>0</v>
      </c>
      <c r="H142" s="10">
        <f ca="1">IFERROR(IF(ההלוואה_לא_שולמה*ההלוואה_תקינה,יתרת_סגירה,0), 0)</f>
        <v>0</v>
      </c>
    </row>
    <row r="143" spans="2:8" ht="20.100000000000001" customHeight="1" x14ac:dyDescent="0.2">
      <c r="B143" s="5" t="str">
        <f ca="1">IFERROR(IF(ההלוואה_לא_שולמה*ההלוואה_תקינה,מספר_תשלום,""), "")</f>
        <v/>
      </c>
      <c r="C143" s="6">
        <f ca="1">IFERROR(IF(ההלוואה_לא_שולמה*ההלוואה_תקינה,תאריך_תשלום,תאריך_התחלה_של_הלוואה), תאריך_התחלה_של_הלוואה)</f>
        <v>45648</v>
      </c>
      <c r="D143" s="10" t="str">
        <f ca="1">IFERROR(IF(ההלוואה_לא_שולמה*ההלוואה_תקינה,ערך_הלוואה,""), "")</f>
        <v/>
      </c>
      <c r="E143" s="10">
        <f ca="1">IFERROR(IF(ההלוואה_לא_שולמה*ההלוואה_תקינה,תשלום_חודשי,0), 0)</f>
        <v>0</v>
      </c>
      <c r="F143" s="10">
        <f ca="1">IFERROR(IF(ההלוואה_לא_שולמה*ההלוואה_תקינה,קרן,0), 0)</f>
        <v>0</v>
      </c>
      <c r="G143" s="10">
        <f ca="1">IFERROR(IF(ההלוואה_לא_שולמה*ההלוואה_תקינה,סכום_ריבית,0), 0)</f>
        <v>0</v>
      </c>
      <c r="H143" s="10">
        <f ca="1">IFERROR(IF(ההלוואה_לא_שולמה*ההלוואה_תקינה,יתרת_סגירה,0), 0)</f>
        <v>0</v>
      </c>
    </row>
    <row r="144" spans="2:8" ht="20.100000000000001" customHeight="1" x14ac:dyDescent="0.2">
      <c r="B144" s="5" t="str">
        <f ca="1">IFERROR(IF(ההלוואה_לא_שולמה*ההלוואה_תקינה,מספר_תשלום,""), "")</f>
        <v/>
      </c>
      <c r="C144" s="6">
        <f ca="1">IFERROR(IF(ההלוואה_לא_שולמה*ההלוואה_תקינה,תאריך_תשלום,תאריך_התחלה_של_הלוואה), תאריך_התחלה_של_הלוואה)</f>
        <v>45648</v>
      </c>
      <c r="D144" s="10" t="str">
        <f ca="1">IFERROR(IF(ההלוואה_לא_שולמה*ההלוואה_תקינה,ערך_הלוואה,""), "")</f>
        <v/>
      </c>
      <c r="E144" s="10">
        <f ca="1">IFERROR(IF(ההלוואה_לא_שולמה*ההלוואה_תקינה,תשלום_חודשי,0), 0)</f>
        <v>0</v>
      </c>
      <c r="F144" s="10">
        <f ca="1">IFERROR(IF(ההלוואה_לא_שולמה*ההלוואה_תקינה,קרן,0), 0)</f>
        <v>0</v>
      </c>
      <c r="G144" s="10">
        <f ca="1">IFERROR(IF(ההלוואה_לא_שולמה*ההלוואה_תקינה,סכום_ריבית,0), 0)</f>
        <v>0</v>
      </c>
      <c r="H144" s="10">
        <f ca="1">IFERROR(IF(ההלוואה_לא_שולמה*ההלוואה_תקינה,יתרת_סגירה,0), 0)</f>
        <v>0</v>
      </c>
    </row>
    <row r="145" spans="2:8" ht="20.100000000000001" customHeight="1" x14ac:dyDescent="0.2">
      <c r="B145" s="5" t="str">
        <f ca="1">IFERROR(IF(ההלוואה_לא_שולמה*ההלוואה_תקינה,מספר_תשלום,""), "")</f>
        <v/>
      </c>
      <c r="C145" s="6">
        <f ca="1">IFERROR(IF(ההלוואה_לא_שולמה*ההלוואה_תקינה,תאריך_תשלום,תאריך_התחלה_של_הלוואה), תאריך_התחלה_של_הלוואה)</f>
        <v>45648</v>
      </c>
      <c r="D145" s="10" t="str">
        <f ca="1">IFERROR(IF(ההלוואה_לא_שולמה*ההלוואה_תקינה,ערך_הלוואה,""), "")</f>
        <v/>
      </c>
      <c r="E145" s="10">
        <f ca="1">IFERROR(IF(ההלוואה_לא_שולמה*ההלוואה_תקינה,תשלום_חודשי,0), 0)</f>
        <v>0</v>
      </c>
      <c r="F145" s="10">
        <f ca="1">IFERROR(IF(ההלוואה_לא_שולמה*ההלוואה_תקינה,קרן,0), 0)</f>
        <v>0</v>
      </c>
      <c r="G145" s="10">
        <f ca="1">IFERROR(IF(ההלוואה_לא_שולמה*ההלוואה_תקינה,סכום_ריבית,0), 0)</f>
        <v>0</v>
      </c>
      <c r="H145" s="10">
        <f ca="1">IFERROR(IF(ההלוואה_לא_שולמה*ההלוואה_תקינה,יתרת_סגירה,0), 0)</f>
        <v>0</v>
      </c>
    </row>
    <row r="146" spans="2:8" ht="20.100000000000001" customHeight="1" x14ac:dyDescent="0.2">
      <c r="B146" s="5" t="str">
        <f ca="1">IFERROR(IF(ההלוואה_לא_שולמה*ההלוואה_תקינה,מספר_תשלום,""), "")</f>
        <v/>
      </c>
      <c r="C146" s="6">
        <f ca="1">IFERROR(IF(ההלוואה_לא_שולמה*ההלוואה_תקינה,תאריך_תשלום,תאריך_התחלה_של_הלוואה), תאריך_התחלה_של_הלוואה)</f>
        <v>45648</v>
      </c>
      <c r="D146" s="10" t="str">
        <f ca="1">IFERROR(IF(ההלוואה_לא_שולמה*ההלוואה_תקינה,ערך_הלוואה,""), "")</f>
        <v/>
      </c>
      <c r="E146" s="10">
        <f ca="1">IFERROR(IF(ההלוואה_לא_שולמה*ההלוואה_תקינה,תשלום_חודשי,0), 0)</f>
        <v>0</v>
      </c>
      <c r="F146" s="10">
        <f ca="1">IFERROR(IF(ההלוואה_לא_שולמה*ההלוואה_תקינה,קרן,0), 0)</f>
        <v>0</v>
      </c>
      <c r="G146" s="10">
        <f ca="1">IFERROR(IF(ההלוואה_לא_שולמה*ההלוואה_תקינה,סכום_ריבית,0), 0)</f>
        <v>0</v>
      </c>
      <c r="H146" s="10">
        <f ca="1">IFERROR(IF(ההלוואה_לא_שולמה*ההלוואה_תקינה,יתרת_סגירה,0), 0)</f>
        <v>0</v>
      </c>
    </row>
    <row r="147" spans="2:8" ht="20.100000000000001" customHeight="1" x14ac:dyDescent="0.2">
      <c r="B147" s="5" t="str">
        <f ca="1">IFERROR(IF(ההלוואה_לא_שולמה*ההלוואה_תקינה,מספר_תשלום,""), "")</f>
        <v/>
      </c>
      <c r="C147" s="6">
        <f ca="1">IFERROR(IF(ההלוואה_לא_שולמה*ההלוואה_תקינה,תאריך_תשלום,תאריך_התחלה_של_הלוואה), תאריך_התחלה_של_הלוואה)</f>
        <v>45648</v>
      </c>
      <c r="D147" s="10" t="str">
        <f ca="1">IFERROR(IF(ההלוואה_לא_שולמה*ההלוואה_תקינה,ערך_הלוואה,""), "")</f>
        <v/>
      </c>
      <c r="E147" s="10">
        <f ca="1">IFERROR(IF(ההלוואה_לא_שולמה*ההלוואה_תקינה,תשלום_חודשי,0), 0)</f>
        <v>0</v>
      </c>
      <c r="F147" s="10">
        <f ca="1">IFERROR(IF(ההלוואה_לא_שולמה*ההלוואה_תקינה,קרן,0), 0)</f>
        <v>0</v>
      </c>
      <c r="G147" s="10">
        <f ca="1">IFERROR(IF(ההלוואה_לא_שולמה*ההלוואה_תקינה,סכום_ריבית,0), 0)</f>
        <v>0</v>
      </c>
      <c r="H147" s="10">
        <f ca="1">IFERROR(IF(ההלוואה_לא_שולמה*ההלוואה_תקינה,יתרת_סגירה,0), 0)</f>
        <v>0</v>
      </c>
    </row>
    <row r="148" spans="2:8" ht="20.100000000000001" customHeight="1" x14ac:dyDescent="0.2">
      <c r="B148" s="5" t="str">
        <f ca="1">IFERROR(IF(ההלוואה_לא_שולמה*ההלוואה_תקינה,מספר_תשלום,""), "")</f>
        <v/>
      </c>
      <c r="C148" s="6">
        <f ca="1">IFERROR(IF(ההלוואה_לא_שולמה*ההלוואה_תקינה,תאריך_תשלום,תאריך_התחלה_של_הלוואה), תאריך_התחלה_של_הלוואה)</f>
        <v>45648</v>
      </c>
      <c r="D148" s="10" t="str">
        <f ca="1">IFERROR(IF(ההלוואה_לא_שולמה*ההלוואה_תקינה,ערך_הלוואה,""), "")</f>
        <v/>
      </c>
      <c r="E148" s="10">
        <f ca="1">IFERROR(IF(ההלוואה_לא_שולמה*ההלוואה_תקינה,תשלום_חודשי,0), 0)</f>
        <v>0</v>
      </c>
      <c r="F148" s="10">
        <f ca="1">IFERROR(IF(ההלוואה_לא_שולמה*ההלוואה_תקינה,קרן,0), 0)</f>
        <v>0</v>
      </c>
      <c r="G148" s="10">
        <f ca="1">IFERROR(IF(ההלוואה_לא_שולמה*ההלוואה_תקינה,סכום_ריבית,0), 0)</f>
        <v>0</v>
      </c>
      <c r="H148" s="10">
        <f ca="1">IFERROR(IF(ההלוואה_לא_שולמה*ההלוואה_תקינה,יתרת_סגירה,0), 0)</f>
        <v>0</v>
      </c>
    </row>
    <row r="149" spans="2:8" ht="20.100000000000001" customHeight="1" x14ac:dyDescent="0.2">
      <c r="B149" s="5" t="str">
        <f ca="1">IFERROR(IF(ההלוואה_לא_שולמה*ההלוואה_תקינה,מספר_תשלום,""), "")</f>
        <v/>
      </c>
      <c r="C149" s="6">
        <f ca="1">IFERROR(IF(ההלוואה_לא_שולמה*ההלוואה_תקינה,תאריך_תשלום,תאריך_התחלה_של_הלוואה), תאריך_התחלה_של_הלוואה)</f>
        <v>45648</v>
      </c>
      <c r="D149" s="10" t="str">
        <f ca="1">IFERROR(IF(ההלוואה_לא_שולמה*ההלוואה_תקינה,ערך_הלוואה,""), "")</f>
        <v/>
      </c>
      <c r="E149" s="10">
        <f ca="1">IFERROR(IF(ההלוואה_לא_שולמה*ההלוואה_תקינה,תשלום_חודשי,0), 0)</f>
        <v>0</v>
      </c>
      <c r="F149" s="10">
        <f ca="1">IFERROR(IF(ההלוואה_לא_שולמה*ההלוואה_תקינה,קרן,0), 0)</f>
        <v>0</v>
      </c>
      <c r="G149" s="10">
        <f ca="1">IFERROR(IF(ההלוואה_לא_שולמה*ההלוואה_תקינה,סכום_ריבית,0), 0)</f>
        <v>0</v>
      </c>
      <c r="H149" s="10">
        <f ca="1">IFERROR(IF(ההלוואה_לא_שולמה*ההלוואה_תקינה,יתרת_סגירה,0), 0)</f>
        <v>0</v>
      </c>
    </row>
    <row r="150" spans="2:8" ht="20.100000000000001" customHeight="1" x14ac:dyDescent="0.2">
      <c r="B150" s="5" t="str">
        <f ca="1">IFERROR(IF(ההלוואה_לא_שולמה*ההלוואה_תקינה,מספר_תשלום,""), "")</f>
        <v/>
      </c>
      <c r="C150" s="6">
        <f ca="1">IFERROR(IF(ההלוואה_לא_שולמה*ההלוואה_תקינה,תאריך_תשלום,תאריך_התחלה_של_הלוואה), תאריך_התחלה_של_הלוואה)</f>
        <v>45648</v>
      </c>
      <c r="D150" s="10" t="str">
        <f ca="1">IFERROR(IF(ההלוואה_לא_שולמה*ההלוואה_תקינה,ערך_הלוואה,""), "")</f>
        <v/>
      </c>
      <c r="E150" s="10">
        <f ca="1">IFERROR(IF(ההלוואה_לא_שולמה*ההלוואה_תקינה,תשלום_חודשי,0), 0)</f>
        <v>0</v>
      </c>
      <c r="F150" s="10">
        <f ca="1">IFERROR(IF(ההלוואה_לא_שולמה*ההלוואה_תקינה,קרן,0), 0)</f>
        <v>0</v>
      </c>
      <c r="G150" s="10">
        <f ca="1">IFERROR(IF(ההלוואה_לא_שולמה*ההלוואה_תקינה,סכום_ריבית,0), 0)</f>
        <v>0</v>
      </c>
      <c r="H150" s="10">
        <f ca="1">IFERROR(IF(ההלוואה_לא_שולמה*ההלוואה_תקינה,יתרת_סגירה,0), 0)</f>
        <v>0</v>
      </c>
    </row>
    <row r="151" spans="2:8" ht="20.100000000000001" customHeight="1" x14ac:dyDescent="0.2">
      <c r="B151" s="5" t="str">
        <f ca="1">IFERROR(IF(ההלוואה_לא_שולמה*ההלוואה_תקינה,מספר_תשלום,""), "")</f>
        <v/>
      </c>
      <c r="C151" s="6">
        <f ca="1">IFERROR(IF(ההלוואה_לא_שולמה*ההלוואה_תקינה,תאריך_תשלום,תאריך_התחלה_של_הלוואה), תאריך_התחלה_של_הלוואה)</f>
        <v>45648</v>
      </c>
      <c r="D151" s="10" t="str">
        <f ca="1">IFERROR(IF(ההלוואה_לא_שולמה*ההלוואה_תקינה,ערך_הלוואה,""), "")</f>
        <v/>
      </c>
      <c r="E151" s="10">
        <f ca="1">IFERROR(IF(ההלוואה_לא_שולמה*ההלוואה_תקינה,תשלום_חודשי,0), 0)</f>
        <v>0</v>
      </c>
      <c r="F151" s="10">
        <f ca="1">IFERROR(IF(ההלוואה_לא_שולמה*ההלוואה_תקינה,קרן,0), 0)</f>
        <v>0</v>
      </c>
      <c r="G151" s="10">
        <f ca="1">IFERROR(IF(ההלוואה_לא_שולמה*ההלוואה_תקינה,סכום_ריבית,0), 0)</f>
        <v>0</v>
      </c>
      <c r="H151" s="10">
        <f ca="1">IFERROR(IF(ההלוואה_לא_שולמה*ההלוואה_תקינה,יתרת_סגירה,0), 0)</f>
        <v>0</v>
      </c>
    </row>
    <row r="152" spans="2:8" ht="20.100000000000001" customHeight="1" x14ac:dyDescent="0.2">
      <c r="B152" s="5" t="str">
        <f ca="1">IFERROR(IF(ההלוואה_לא_שולמה*ההלוואה_תקינה,מספר_תשלום,""), "")</f>
        <v/>
      </c>
      <c r="C152" s="6">
        <f ca="1">IFERROR(IF(ההלוואה_לא_שולמה*ההלוואה_תקינה,תאריך_תשלום,תאריך_התחלה_של_הלוואה), תאריך_התחלה_של_הלוואה)</f>
        <v>45648</v>
      </c>
      <c r="D152" s="10" t="str">
        <f ca="1">IFERROR(IF(ההלוואה_לא_שולמה*ההלוואה_תקינה,ערך_הלוואה,""), "")</f>
        <v/>
      </c>
      <c r="E152" s="10">
        <f ca="1">IFERROR(IF(ההלוואה_לא_שולמה*ההלוואה_תקינה,תשלום_חודשי,0), 0)</f>
        <v>0</v>
      </c>
      <c r="F152" s="10">
        <f ca="1">IFERROR(IF(ההלוואה_לא_שולמה*ההלוואה_תקינה,קרן,0), 0)</f>
        <v>0</v>
      </c>
      <c r="G152" s="10">
        <f ca="1">IFERROR(IF(ההלוואה_לא_שולמה*ההלוואה_תקינה,סכום_ריבית,0), 0)</f>
        <v>0</v>
      </c>
      <c r="H152" s="10">
        <f ca="1">IFERROR(IF(ההלוואה_לא_שולמה*ההלוואה_תקינה,יתרת_סגירה,0), 0)</f>
        <v>0</v>
      </c>
    </row>
    <row r="153" spans="2:8" ht="20.100000000000001" customHeight="1" x14ac:dyDescent="0.2">
      <c r="B153" s="5" t="str">
        <f ca="1">IFERROR(IF(ההלוואה_לא_שולמה*ההלוואה_תקינה,מספר_תשלום,""), "")</f>
        <v/>
      </c>
      <c r="C153" s="6">
        <f ca="1">IFERROR(IF(ההלוואה_לא_שולמה*ההלוואה_תקינה,תאריך_תשלום,תאריך_התחלה_של_הלוואה), תאריך_התחלה_של_הלוואה)</f>
        <v>45648</v>
      </c>
      <c r="D153" s="10" t="str">
        <f ca="1">IFERROR(IF(ההלוואה_לא_שולמה*ההלוואה_תקינה,ערך_הלוואה,""), "")</f>
        <v/>
      </c>
      <c r="E153" s="10">
        <f ca="1">IFERROR(IF(ההלוואה_לא_שולמה*ההלוואה_תקינה,תשלום_חודשי,0), 0)</f>
        <v>0</v>
      </c>
      <c r="F153" s="10">
        <f ca="1">IFERROR(IF(ההלוואה_לא_שולמה*ההלוואה_תקינה,קרן,0), 0)</f>
        <v>0</v>
      </c>
      <c r="G153" s="10">
        <f ca="1">IFERROR(IF(ההלוואה_לא_שולמה*ההלוואה_תקינה,סכום_ריבית,0), 0)</f>
        <v>0</v>
      </c>
      <c r="H153" s="10">
        <f ca="1">IFERROR(IF(ההלוואה_לא_שולמה*ההלוואה_תקינה,יתרת_סגירה,0), 0)</f>
        <v>0</v>
      </c>
    </row>
    <row r="154" spans="2:8" ht="20.100000000000001" customHeight="1" x14ac:dyDescent="0.2">
      <c r="B154" s="5" t="str">
        <f ca="1">IFERROR(IF(ההלוואה_לא_שולמה*ההלוואה_תקינה,מספר_תשלום,""), "")</f>
        <v/>
      </c>
      <c r="C154" s="6">
        <f ca="1">IFERROR(IF(ההלוואה_לא_שולמה*ההלוואה_תקינה,תאריך_תשלום,תאריך_התחלה_של_הלוואה), תאריך_התחלה_של_הלוואה)</f>
        <v>45648</v>
      </c>
      <c r="D154" s="10" t="str">
        <f ca="1">IFERROR(IF(ההלוואה_לא_שולמה*ההלוואה_תקינה,ערך_הלוואה,""), "")</f>
        <v/>
      </c>
      <c r="E154" s="10">
        <f ca="1">IFERROR(IF(ההלוואה_לא_שולמה*ההלוואה_תקינה,תשלום_חודשי,0), 0)</f>
        <v>0</v>
      </c>
      <c r="F154" s="10">
        <f ca="1">IFERROR(IF(ההלוואה_לא_שולמה*ההלוואה_תקינה,קרן,0), 0)</f>
        <v>0</v>
      </c>
      <c r="G154" s="10">
        <f ca="1">IFERROR(IF(ההלוואה_לא_שולמה*ההלוואה_תקינה,סכום_ריבית,0), 0)</f>
        <v>0</v>
      </c>
      <c r="H154" s="10">
        <f ca="1">IFERROR(IF(ההלוואה_לא_שולמה*ההלוואה_תקינה,יתרת_סגירה,0), 0)</f>
        <v>0</v>
      </c>
    </row>
    <row r="155" spans="2:8" ht="20.100000000000001" customHeight="1" x14ac:dyDescent="0.2">
      <c r="B155" s="5" t="str">
        <f ca="1">IFERROR(IF(ההלוואה_לא_שולמה*ההלוואה_תקינה,מספר_תשלום,""), "")</f>
        <v/>
      </c>
      <c r="C155" s="6">
        <f ca="1">IFERROR(IF(ההלוואה_לא_שולמה*ההלוואה_תקינה,תאריך_תשלום,תאריך_התחלה_של_הלוואה), תאריך_התחלה_של_הלוואה)</f>
        <v>45648</v>
      </c>
      <c r="D155" s="10" t="str">
        <f ca="1">IFERROR(IF(ההלוואה_לא_שולמה*ההלוואה_תקינה,ערך_הלוואה,""), "")</f>
        <v/>
      </c>
      <c r="E155" s="10">
        <f ca="1">IFERROR(IF(ההלוואה_לא_שולמה*ההלוואה_תקינה,תשלום_חודשי,0), 0)</f>
        <v>0</v>
      </c>
      <c r="F155" s="10">
        <f ca="1">IFERROR(IF(ההלוואה_לא_שולמה*ההלוואה_תקינה,קרן,0), 0)</f>
        <v>0</v>
      </c>
      <c r="G155" s="10">
        <f ca="1">IFERROR(IF(ההלוואה_לא_שולמה*ההלוואה_תקינה,סכום_ריבית,0), 0)</f>
        <v>0</v>
      </c>
      <c r="H155" s="10">
        <f ca="1">IFERROR(IF(ההלוואה_לא_שולמה*ההלוואה_תקינה,יתרת_סגירה,0), 0)</f>
        <v>0</v>
      </c>
    </row>
    <row r="156" spans="2:8" ht="20.100000000000001" customHeight="1" x14ac:dyDescent="0.2">
      <c r="B156" s="5" t="str">
        <f ca="1">IFERROR(IF(ההלוואה_לא_שולמה*ההלוואה_תקינה,מספר_תשלום,""), "")</f>
        <v/>
      </c>
      <c r="C156" s="6">
        <f ca="1">IFERROR(IF(ההלוואה_לא_שולמה*ההלוואה_תקינה,תאריך_תשלום,תאריך_התחלה_של_הלוואה), תאריך_התחלה_של_הלוואה)</f>
        <v>45648</v>
      </c>
      <c r="D156" s="10" t="str">
        <f ca="1">IFERROR(IF(ההלוואה_לא_שולמה*ההלוואה_תקינה,ערך_הלוואה,""), "")</f>
        <v/>
      </c>
      <c r="E156" s="10">
        <f ca="1">IFERROR(IF(ההלוואה_לא_שולמה*ההלוואה_תקינה,תשלום_חודשי,0), 0)</f>
        <v>0</v>
      </c>
      <c r="F156" s="10">
        <f ca="1">IFERROR(IF(ההלוואה_לא_שולמה*ההלוואה_תקינה,קרן,0), 0)</f>
        <v>0</v>
      </c>
      <c r="G156" s="10">
        <f ca="1">IFERROR(IF(ההלוואה_לא_שולמה*ההלוואה_תקינה,סכום_ריבית,0), 0)</f>
        <v>0</v>
      </c>
      <c r="H156" s="10">
        <f ca="1">IFERROR(IF(ההלוואה_לא_שולמה*ההלוואה_תקינה,יתרת_סגירה,0), 0)</f>
        <v>0</v>
      </c>
    </row>
    <row r="157" spans="2:8" ht="20.100000000000001" customHeight="1" x14ac:dyDescent="0.2">
      <c r="B157" s="5" t="str">
        <f ca="1">IFERROR(IF(ההלוואה_לא_שולמה*ההלוואה_תקינה,מספר_תשלום,""), "")</f>
        <v/>
      </c>
      <c r="C157" s="6">
        <f ca="1">IFERROR(IF(ההלוואה_לא_שולמה*ההלוואה_תקינה,תאריך_תשלום,תאריך_התחלה_של_הלוואה), תאריך_התחלה_של_הלוואה)</f>
        <v>45648</v>
      </c>
      <c r="D157" s="10" t="str">
        <f ca="1">IFERROR(IF(ההלוואה_לא_שולמה*ההלוואה_תקינה,ערך_הלוואה,""), "")</f>
        <v/>
      </c>
      <c r="E157" s="10">
        <f ca="1">IFERROR(IF(ההלוואה_לא_שולמה*ההלוואה_תקינה,תשלום_חודשי,0), 0)</f>
        <v>0</v>
      </c>
      <c r="F157" s="10">
        <f ca="1">IFERROR(IF(ההלוואה_לא_שולמה*ההלוואה_תקינה,קרן,0), 0)</f>
        <v>0</v>
      </c>
      <c r="G157" s="10">
        <f ca="1">IFERROR(IF(ההלוואה_לא_שולמה*ההלוואה_תקינה,סכום_ריבית,0), 0)</f>
        <v>0</v>
      </c>
      <c r="H157" s="10">
        <f ca="1">IFERROR(IF(ההלוואה_לא_שולמה*ההלוואה_תקינה,יתרת_סגירה,0), 0)</f>
        <v>0</v>
      </c>
    </row>
    <row r="158" spans="2:8" ht="20.100000000000001" customHeight="1" x14ac:dyDescent="0.2">
      <c r="B158" s="5" t="str">
        <f ca="1">IFERROR(IF(ההלוואה_לא_שולמה*ההלוואה_תקינה,מספר_תשלום,""), "")</f>
        <v/>
      </c>
      <c r="C158" s="6">
        <f ca="1">IFERROR(IF(ההלוואה_לא_שולמה*ההלוואה_תקינה,תאריך_תשלום,תאריך_התחלה_של_הלוואה), תאריך_התחלה_של_הלוואה)</f>
        <v>45648</v>
      </c>
      <c r="D158" s="10" t="str">
        <f ca="1">IFERROR(IF(ההלוואה_לא_שולמה*ההלוואה_תקינה,ערך_הלוואה,""), "")</f>
        <v/>
      </c>
      <c r="E158" s="10">
        <f ca="1">IFERROR(IF(ההלוואה_לא_שולמה*ההלוואה_תקינה,תשלום_חודשי,0), 0)</f>
        <v>0</v>
      </c>
      <c r="F158" s="10">
        <f ca="1">IFERROR(IF(ההלוואה_לא_שולמה*ההלוואה_תקינה,קרן,0), 0)</f>
        <v>0</v>
      </c>
      <c r="G158" s="10">
        <f ca="1">IFERROR(IF(ההלוואה_לא_שולמה*ההלוואה_תקינה,סכום_ריבית,0), 0)</f>
        <v>0</v>
      </c>
      <c r="H158" s="10">
        <f ca="1">IFERROR(IF(ההלוואה_לא_שולמה*ההלוואה_תקינה,יתרת_סגירה,0), 0)</f>
        <v>0</v>
      </c>
    </row>
    <row r="159" spans="2:8" ht="20.100000000000001" customHeight="1" x14ac:dyDescent="0.2">
      <c r="B159" s="5" t="str">
        <f ca="1">IFERROR(IF(ההלוואה_לא_שולמה*ההלוואה_תקינה,מספר_תשלום,""), "")</f>
        <v/>
      </c>
      <c r="C159" s="6">
        <f ca="1">IFERROR(IF(ההלוואה_לא_שולמה*ההלוואה_תקינה,תאריך_תשלום,תאריך_התחלה_של_הלוואה), תאריך_התחלה_של_הלוואה)</f>
        <v>45648</v>
      </c>
      <c r="D159" s="10" t="str">
        <f ca="1">IFERROR(IF(ההלוואה_לא_שולמה*ההלוואה_תקינה,ערך_הלוואה,""), "")</f>
        <v/>
      </c>
      <c r="E159" s="10">
        <f ca="1">IFERROR(IF(ההלוואה_לא_שולמה*ההלוואה_תקינה,תשלום_חודשי,0), 0)</f>
        <v>0</v>
      </c>
      <c r="F159" s="10">
        <f ca="1">IFERROR(IF(ההלוואה_לא_שולמה*ההלוואה_תקינה,קרן,0), 0)</f>
        <v>0</v>
      </c>
      <c r="G159" s="10">
        <f ca="1">IFERROR(IF(ההלוואה_לא_שולמה*ההלוואה_תקינה,סכום_ריבית,0), 0)</f>
        <v>0</v>
      </c>
      <c r="H159" s="10">
        <f ca="1">IFERROR(IF(ההלוואה_לא_שולמה*ההלוואה_תקינה,יתרת_סגירה,0), 0)</f>
        <v>0</v>
      </c>
    </row>
    <row r="160" spans="2:8" ht="20.100000000000001" customHeight="1" x14ac:dyDescent="0.2">
      <c r="B160" s="5" t="str">
        <f ca="1">IFERROR(IF(ההלוואה_לא_שולמה*ההלוואה_תקינה,מספר_תשלום,""), "")</f>
        <v/>
      </c>
      <c r="C160" s="6">
        <f ca="1">IFERROR(IF(ההלוואה_לא_שולמה*ההלוואה_תקינה,תאריך_תשלום,תאריך_התחלה_של_הלוואה), תאריך_התחלה_של_הלוואה)</f>
        <v>45648</v>
      </c>
      <c r="D160" s="10" t="str">
        <f ca="1">IFERROR(IF(ההלוואה_לא_שולמה*ההלוואה_תקינה,ערך_הלוואה,""), "")</f>
        <v/>
      </c>
      <c r="E160" s="10">
        <f ca="1">IFERROR(IF(ההלוואה_לא_שולמה*ההלוואה_תקינה,תשלום_חודשי,0), 0)</f>
        <v>0</v>
      </c>
      <c r="F160" s="10">
        <f ca="1">IFERROR(IF(ההלוואה_לא_שולמה*ההלוואה_תקינה,קרן,0), 0)</f>
        <v>0</v>
      </c>
      <c r="G160" s="10">
        <f ca="1">IFERROR(IF(ההלוואה_לא_שולמה*ההלוואה_תקינה,סכום_ריבית,0), 0)</f>
        <v>0</v>
      </c>
      <c r="H160" s="10">
        <f ca="1">IFERROR(IF(ההלוואה_לא_שולמה*ההלוואה_תקינה,יתרת_סגירה,0), 0)</f>
        <v>0</v>
      </c>
    </row>
    <row r="161" spans="2:8" ht="20.100000000000001" customHeight="1" x14ac:dyDescent="0.2">
      <c r="B161" s="5" t="str">
        <f ca="1">IFERROR(IF(ההלוואה_לא_שולמה*ההלוואה_תקינה,מספר_תשלום,""), "")</f>
        <v/>
      </c>
      <c r="C161" s="6">
        <f ca="1">IFERROR(IF(ההלוואה_לא_שולמה*ההלוואה_תקינה,תאריך_תשלום,תאריך_התחלה_של_הלוואה), תאריך_התחלה_של_הלוואה)</f>
        <v>45648</v>
      </c>
      <c r="D161" s="10" t="str">
        <f ca="1">IFERROR(IF(ההלוואה_לא_שולמה*ההלוואה_תקינה,ערך_הלוואה,""), "")</f>
        <v/>
      </c>
      <c r="E161" s="10">
        <f ca="1">IFERROR(IF(ההלוואה_לא_שולמה*ההלוואה_תקינה,תשלום_חודשי,0), 0)</f>
        <v>0</v>
      </c>
      <c r="F161" s="10">
        <f ca="1">IFERROR(IF(ההלוואה_לא_שולמה*ההלוואה_תקינה,קרן,0), 0)</f>
        <v>0</v>
      </c>
      <c r="G161" s="10">
        <f ca="1">IFERROR(IF(ההלוואה_לא_שולמה*ההלוואה_תקינה,סכום_ריבית,0), 0)</f>
        <v>0</v>
      </c>
      <c r="H161" s="10">
        <f ca="1">IFERROR(IF(ההלוואה_לא_שולמה*ההלוואה_תקינה,יתרת_סגירה,0), 0)</f>
        <v>0</v>
      </c>
    </row>
    <row r="162" spans="2:8" ht="20.100000000000001" customHeight="1" x14ac:dyDescent="0.2">
      <c r="B162" s="5" t="str">
        <f ca="1">IFERROR(IF(ההלוואה_לא_שולמה*ההלוואה_תקינה,מספר_תשלום,""), "")</f>
        <v/>
      </c>
      <c r="C162" s="6">
        <f ca="1">IFERROR(IF(ההלוואה_לא_שולמה*ההלוואה_תקינה,תאריך_תשלום,תאריך_התחלה_של_הלוואה), תאריך_התחלה_של_הלוואה)</f>
        <v>45648</v>
      </c>
      <c r="D162" s="10" t="str">
        <f ca="1">IFERROR(IF(ההלוואה_לא_שולמה*ההלוואה_תקינה,ערך_הלוואה,""), "")</f>
        <v/>
      </c>
      <c r="E162" s="10">
        <f ca="1">IFERROR(IF(ההלוואה_לא_שולמה*ההלוואה_תקינה,תשלום_חודשי,0), 0)</f>
        <v>0</v>
      </c>
      <c r="F162" s="10">
        <f ca="1">IFERROR(IF(ההלוואה_לא_שולמה*ההלוואה_תקינה,קרן,0), 0)</f>
        <v>0</v>
      </c>
      <c r="G162" s="10">
        <f ca="1">IFERROR(IF(ההלוואה_לא_שולמה*ההלוואה_תקינה,סכום_ריבית,0), 0)</f>
        <v>0</v>
      </c>
      <c r="H162" s="10">
        <f ca="1">IFERROR(IF(ההלוואה_לא_שולמה*ההלוואה_תקינה,יתרת_סגירה,0), 0)</f>
        <v>0</v>
      </c>
    </row>
    <row r="163" spans="2:8" ht="20.100000000000001" customHeight="1" x14ac:dyDescent="0.2">
      <c r="B163" s="5" t="str">
        <f ca="1">IFERROR(IF(ההלוואה_לא_שולמה*ההלוואה_תקינה,מספר_תשלום,""), "")</f>
        <v/>
      </c>
      <c r="C163" s="6">
        <f ca="1">IFERROR(IF(ההלוואה_לא_שולמה*ההלוואה_תקינה,תאריך_תשלום,תאריך_התחלה_של_הלוואה), תאריך_התחלה_של_הלוואה)</f>
        <v>45648</v>
      </c>
      <c r="D163" s="10" t="str">
        <f ca="1">IFERROR(IF(ההלוואה_לא_שולמה*ההלוואה_תקינה,ערך_הלוואה,""), "")</f>
        <v/>
      </c>
      <c r="E163" s="10">
        <f ca="1">IFERROR(IF(ההלוואה_לא_שולמה*ההלוואה_תקינה,תשלום_חודשי,0), 0)</f>
        <v>0</v>
      </c>
      <c r="F163" s="10">
        <f ca="1">IFERROR(IF(ההלוואה_לא_שולמה*ההלוואה_תקינה,קרן,0), 0)</f>
        <v>0</v>
      </c>
      <c r="G163" s="10">
        <f ca="1">IFERROR(IF(ההלוואה_לא_שולמה*ההלוואה_תקינה,סכום_ריבית,0), 0)</f>
        <v>0</v>
      </c>
      <c r="H163" s="10">
        <f ca="1">IFERROR(IF(ההלוואה_לא_שולמה*ההלוואה_תקינה,יתרת_סגירה,0), 0)</f>
        <v>0</v>
      </c>
    </row>
    <row r="164" spans="2:8" ht="20.100000000000001" customHeight="1" x14ac:dyDescent="0.2">
      <c r="B164" s="5" t="str">
        <f ca="1">IFERROR(IF(ההלוואה_לא_שולמה*ההלוואה_תקינה,מספר_תשלום,""), "")</f>
        <v/>
      </c>
      <c r="C164" s="6">
        <f ca="1">IFERROR(IF(ההלוואה_לא_שולמה*ההלוואה_תקינה,תאריך_תשלום,תאריך_התחלה_של_הלוואה), תאריך_התחלה_של_הלוואה)</f>
        <v>45648</v>
      </c>
      <c r="D164" s="10" t="str">
        <f ca="1">IFERROR(IF(ההלוואה_לא_שולמה*ההלוואה_תקינה,ערך_הלוואה,""), "")</f>
        <v/>
      </c>
      <c r="E164" s="10">
        <f ca="1">IFERROR(IF(ההלוואה_לא_שולמה*ההלוואה_תקינה,תשלום_חודשי,0), 0)</f>
        <v>0</v>
      </c>
      <c r="F164" s="10">
        <f ca="1">IFERROR(IF(ההלוואה_לא_שולמה*ההלוואה_תקינה,קרן,0), 0)</f>
        <v>0</v>
      </c>
      <c r="G164" s="10">
        <f ca="1">IFERROR(IF(ההלוואה_לא_שולמה*ההלוואה_תקינה,סכום_ריבית,0), 0)</f>
        <v>0</v>
      </c>
      <c r="H164" s="10">
        <f ca="1">IFERROR(IF(ההלוואה_לא_שולמה*ההלוואה_תקינה,יתרת_סגירה,0), 0)</f>
        <v>0</v>
      </c>
    </row>
    <row r="165" spans="2:8" ht="20.100000000000001" customHeight="1" x14ac:dyDescent="0.2">
      <c r="B165" s="5" t="str">
        <f ca="1">IFERROR(IF(ההלוואה_לא_שולמה*ההלוואה_תקינה,מספר_תשלום,""), "")</f>
        <v/>
      </c>
      <c r="C165" s="6">
        <f ca="1">IFERROR(IF(ההלוואה_לא_שולמה*ההלוואה_תקינה,תאריך_תשלום,תאריך_התחלה_של_הלוואה), תאריך_התחלה_של_הלוואה)</f>
        <v>45648</v>
      </c>
      <c r="D165" s="10" t="str">
        <f ca="1">IFERROR(IF(ההלוואה_לא_שולמה*ההלוואה_תקינה,ערך_הלוואה,""), "")</f>
        <v/>
      </c>
      <c r="E165" s="10">
        <f ca="1">IFERROR(IF(ההלוואה_לא_שולמה*ההלוואה_תקינה,תשלום_חודשי,0), 0)</f>
        <v>0</v>
      </c>
      <c r="F165" s="10">
        <f ca="1">IFERROR(IF(ההלוואה_לא_שולמה*ההלוואה_תקינה,קרן,0), 0)</f>
        <v>0</v>
      </c>
      <c r="G165" s="10">
        <f ca="1">IFERROR(IF(ההלוואה_לא_שולמה*ההלוואה_תקינה,סכום_ריבית,0), 0)</f>
        <v>0</v>
      </c>
      <c r="H165" s="10">
        <f ca="1">IFERROR(IF(ההלוואה_לא_שולמה*ההלוואה_תקינה,יתרת_סגירה,0), 0)</f>
        <v>0</v>
      </c>
    </row>
    <row r="166" spans="2:8" ht="20.100000000000001" customHeight="1" x14ac:dyDescent="0.2">
      <c r="B166" s="5" t="str">
        <f ca="1">IFERROR(IF(ההלוואה_לא_שולמה*ההלוואה_תקינה,מספר_תשלום,""), "")</f>
        <v/>
      </c>
      <c r="C166" s="6">
        <f ca="1">IFERROR(IF(ההלוואה_לא_שולמה*ההלוואה_תקינה,תאריך_תשלום,תאריך_התחלה_של_הלוואה), תאריך_התחלה_של_הלוואה)</f>
        <v>45648</v>
      </c>
      <c r="D166" s="10" t="str">
        <f ca="1">IFERROR(IF(ההלוואה_לא_שולמה*ההלוואה_תקינה,ערך_הלוואה,""), "")</f>
        <v/>
      </c>
      <c r="E166" s="10">
        <f ca="1">IFERROR(IF(ההלוואה_לא_שולמה*ההלוואה_תקינה,תשלום_חודשי,0), 0)</f>
        <v>0</v>
      </c>
      <c r="F166" s="10">
        <f ca="1">IFERROR(IF(ההלוואה_לא_שולמה*ההלוואה_תקינה,קרן,0), 0)</f>
        <v>0</v>
      </c>
      <c r="G166" s="10">
        <f ca="1">IFERROR(IF(ההלוואה_לא_שולמה*ההלוואה_תקינה,סכום_ריבית,0), 0)</f>
        <v>0</v>
      </c>
      <c r="H166" s="10">
        <f ca="1">IFERROR(IF(ההלוואה_לא_שולמה*ההלוואה_תקינה,יתרת_סגירה,0), 0)</f>
        <v>0</v>
      </c>
    </row>
    <row r="167" spans="2:8" ht="20.100000000000001" customHeight="1" x14ac:dyDescent="0.2">
      <c r="B167" s="5" t="str">
        <f ca="1">IFERROR(IF(ההלוואה_לא_שולמה*ההלוואה_תקינה,מספר_תשלום,""), "")</f>
        <v/>
      </c>
      <c r="C167" s="6">
        <f ca="1">IFERROR(IF(ההלוואה_לא_שולמה*ההלוואה_תקינה,תאריך_תשלום,תאריך_התחלה_של_הלוואה), תאריך_התחלה_של_הלוואה)</f>
        <v>45648</v>
      </c>
      <c r="D167" s="10" t="str">
        <f ca="1">IFERROR(IF(ההלוואה_לא_שולמה*ההלוואה_תקינה,ערך_הלוואה,""), "")</f>
        <v/>
      </c>
      <c r="E167" s="10">
        <f ca="1">IFERROR(IF(ההלוואה_לא_שולמה*ההלוואה_תקינה,תשלום_חודשי,0), 0)</f>
        <v>0</v>
      </c>
      <c r="F167" s="10">
        <f ca="1">IFERROR(IF(ההלוואה_לא_שולמה*ההלוואה_תקינה,קרן,0), 0)</f>
        <v>0</v>
      </c>
      <c r="G167" s="10">
        <f ca="1">IFERROR(IF(ההלוואה_לא_שולמה*ההלוואה_תקינה,סכום_ריבית,0), 0)</f>
        <v>0</v>
      </c>
      <c r="H167" s="10">
        <f ca="1">IFERROR(IF(ההלוואה_לא_שולמה*ההלוואה_תקינה,יתרת_סגירה,0), 0)</f>
        <v>0</v>
      </c>
    </row>
    <row r="168" spans="2:8" ht="20.100000000000001" customHeight="1" x14ac:dyDescent="0.2">
      <c r="B168" s="5" t="str">
        <f ca="1">IFERROR(IF(ההלוואה_לא_שולמה*ההלוואה_תקינה,מספר_תשלום,""), "")</f>
        <v/>
      </c>
      <c r="C168" s="6">
        <f ca="1">IFERROR(IF(ההלוואה_לא_שולמה*ההלוואה_תקינה,תאריך_תשלום,תאריך_התחלה_של_הלוואה), תאריך_התחלה_של_הלוואה)</f>
        <v>45648</v>
      </c>
      <c r="D168" s="10" t="str">
        <f ca="1">IFERROR(IF(ההלוואה_לא_שולמה*ההלוואה_תקינה,ערך_הלוואה,""), "")</f>
        <v/>
      </c>
      <c r="E168" s="10">
        <f ca="1">IFERROR(IF(ההלוואה_לא_שולמה*ההלוואה_תקינה,תשלום_חודשי,0), 0)</f>
        <v>0</v>
      </c>
      <c r="F168" s="10">
        <f ca="1">IFERROR(IF(ההלוואה_לא_שולמה*ההלוואה_תקינה,קרן,0), 0)</f>
        <v>0</v>
      </c>
      <c r="G168" s="10">
        <f ca="1">IFERROR(IF(ההלוואה_לא_שולמה*ההלוואה_תקינה,סכום_ריבית,0), 0)</f>
        <v>0</v>
      </c>
      <c r="H168" s="10">
        <f ca="1">IFERROR(IF(ההלוואה_לא_שולמה*ההלוואה_תקינה,יתרת_סגירה,0), 0)</f>
        <v>0</v>
      </c>
    </row>
    <row r="169" spans="2:8" ht="20.100000000000001" customHeight="1" x14ac:dyDescent="0.2">
      <c r="B169" s="5" t="str">
        <f ca="1">IFERROR(IF(ההלוואה_לא_שולמה*ההלוואה_תקינה,מספר_תשלום,""), "")</f>
        <v/>
      </c>
      <c r="C169" s="6">
        <f ca="1">IFERROR(IF(ההלוואה_לא_שולמה*ההלוואה_תקינה,תאריך_תשלום,תאריך_התחלה_של_הלוואה), תאריך_התחלה_של_הלוואה)</f>
        <v>45648</v>
      </c>
      <c r="D169" s="10" t="str">
        <f ca="1">IFERROR(IF(ההלוואה_לא_שולמה*ההלוואה_תקינה,ערך_הלוואה,""), "")</f>
        <v/>
      </c>
      <c r="E169" s="10">
        <f ca="1">IFERROR(IF(ההלוואה_לא_שולמה*ההלוואה_תקינה,תשלום_חודשי,0), 0)</f>
        <v>0</v>
      </c>
      <c r="F169" s="10">
        <f ca="1">IFERROR(IF(ההלוואה_לא_שולמה*ההלוואה_תקינה,קרן,0), 0)</f>
        <v>0</v>
      </c>
      <c r="G169" s="10">
        <f ca="1">IFERROR(IF(ההלוואה_לא_שולמה*ההלוואה_תקינה,סכום_ריבית,0), 0)</f>
        <v>0</v>
      </c>
      <c r="H169" s="10">
        <f ca="1">IFERROR(IF(ההלוואה_לא_שולמה*ההלוואה_תקינה,יתרת_סגירה,0), 0)</f>
        <v>0</v>
      </c>
    </row>
    <row r="170" spans="2:8" ht="20.100000000000001" customHeight="1" x14ac:dyDescent="0.2">
      <c r="B170" s="5" t="str">
        <f ca="1">IFERROR(IF(ההלוואה_לא_שולמה*ההלוואה_תקינה,מספר_תשלום,""), "")</f>
        <v/>
      </c>
      <c r="C170" s="6">
        <f ca="1">IFERROR(IF(ההלוואה_לא_שולמה*ההלוואה_תקינה,תאריך_תשלום,תאריך_התחלה_של_הלוואה), תאריך_התחלה_של_הלוואה)</f>
        <v>45648</v>
      </c>
      <c r="D170" s="10" t="str">
        <f ca="1">IFERROR(IF(ההלוואה_לא_שולמה*ההלוואה_תקינה,ערך_הלוואה,""), "")</f>
        <v/>
      </c>
      <c r="E170" s="10">
        <f ca="1">IFERROR(IF(ההלוואה_לא_שולמה*ההלוואה_תקינה,תשלום_חודשי,0), 0)</f>
        <v>0</v>
      </c>
      <c r="F170" s="10">
        <f ca="1">IFERROR(IF(ההלוואה_לא_שולמה*ההלוואה_תקינה,קרן,0), 0)</f>
        <v>0</v>
      </c>
      <c r="G170" s="10">
        <f ca="1">IFERROR(IF(ההלוואה_לא_שולמה*ההלוואה_תקינה,סכום_ריבית,0), 0)</f>
        <v>0</v>
      </c>
      <c r="H170" s="10">
        <f ca="1">IFERROR(IF(ההלוואה_לא_שולמה*ההלוואה_תקינה,יתרת_סגירה,0), 0)</f>
        <v>0</v>
      </c>
    </row>
    <row r="171" spans="2:8" ht="20.100000000000001" customHeight="1" x14ac:dyDescent="0.2">
      <c r="B171" s="5" t="str">
        <f ca="1">IFERROR(IF(ההלוואה_לא_שולמה*ההלוואה_תקינה,מספר_תשלום,""), "")</f>
        <v/>
      </c>
      <c r="C171" s="6">
        <f ca="1">IFERROR(IF(ההלוואה_לא_שולמה*ההלוואה_תקינה,תאריך_תשלום,תאריך_התחלה_של_הלוואה), תאריך_התחלה_של_הלוואה)</f>
        <v>45648</v>
      </c>
      <c r="D171" s="10" t="str">
        <f ca="1">IFERROR(IF(ההלוואה_לא_שולמה*ההלוואה_תקינה,ערך_הלוואה,""), "")</f>
        <v/>
      </c>
      <c r="E171" s="10">
        <f ca="1">IFERROR(IF(ההלוואה_לא_שולמה*ההלוואה_תקינה,תשלום_חודשי,0), 0)</f>
        <v>0</v>
      </c>
      <c r="F171" s="10">
        <f ca="1">IFERROR(IF(ההלוואה_לא_שולמה*ההלוואה_תקינה,קרן,0), 0)</f>
        <v>0</v>
      </c>
      <c r="G171" s="10">
        <f ca="1">IFERROR(IF(ההלוואה_לא_שולמה*ההלוואה_תקינה,סכום_ריבית,0), 0)</f>
        <v>0</v>
      </c>
      <c r="H171" s="10">
        <f ca="1">IFERROR(IF(ההלוואה_לא_שולמה*ההלוואה_תקינה,יתרת_סגירה,0), 0)</f>
        <v>0</v>
      </c>
    </row>
    <row r="172" spans="2:8" ht="20.100000000000001" customHeight="1" x14ac:dyDescent="0.2">
      <c r="B172" s="5" t="str">
        <f ca="1">IFERROR(IF(ההלוואה_לא_שולמה*ההלוואה_תקינה,מספר_תשלום,""), "")</f>
        <v/>
      </c>
      <c r="C172" s="6">
        <f ca="1">IFERROR(IF(ההלוואה_לא_שולמה*ההלוואה_תקינה,תאריך_תשלום,תאריך_התחלה_של_הלוואה), תאריך_התחלה_של_הלוואה)</f>
        <v>45648</v>
      </c>
      <c r="D172" s="10" t="str">
        <f ca="1">IFERROR(IF(ההלוואה_לא_שולמה*ההלוואה_תקינה,ערך_הלוואה,""), "")</f>
        <v/>
      </c>
      <c r="E172" s="10">
        <f ca="1">IFERROR(IF(ההלוואה_לא_שולמה*ההלוואה_תקינה,תשלום_חודשי,0), 0)</f>
        <v>0</v>
      </c>
      <c r="F172" s="10">
        <f ca="1">IFERROR(IF(ההלוואה_לא_שולמה*ההלוואה_תקינה,קרן,0), 0)</f>
        <v>0</v>
      </c>
      <c r="G172" s="10">
        <f ca="1">IFERROR(IF(ההלוואה_לא_שולמה*ההלוואה_תקינה,סכום_ריבית,0), 0)</f>
        <v>0</v>
      </c>
      <c r="H172" s="10">
        <f ca="1">IFERROR(IF(ההלוואה_לא_שולמה*ההלוואה_תקינה,יתרת_סגירה,0), 0)</f>
        <v>0</v>
      </c>
    </row>
    <row r="173" spans="2:8" ht="20.100000000000001" customHeight="1" x14ac:dyDescent="0.2">
      <c r="B173" s="5" t="str">
        <f ca="1">IFERROR(IF(ההלוואה_לא_שולמה*ההלוואה_תקינה,מספר_תשלום,""), "")</f>
        <v/>
      </c>
      <c r="C173" s="6">
        <f ca="1">IFERROR(IF(ההלוואה_לא_שולמה*ההלוואה_תקינה,תאריך_תשלום,תאריך_התחלה_של_הלוואה), תאריך_התחלה_של_הלוואה)</f>
        <v>45648</v>
      </c>
      <c r="D173" s="10" t="str">
        <f ca="1">IFERROR(IF(ההלוואה_לא_שולמה*ההלוואה_תקינה,ערך_הלוואה,""), "")</f>
        <v/>
      </c>
      <c r="E173" s="10">
        <f ca="1">IFERROR(IF(ההלוואה_לא_שולמה*ההלוואה_תקינה,תשלום_חודשי,0), 0)</f>
        <v>0</v>
      </c>
      <c r="F173" s="10">
        <f ca="1">IFERROR(IF(ההלוואה_לא_שולמה*ההלוואה_תקינה,קרן,0), 0)</f>
        <v>0</v>
      </c>
      <c r="G173" s="10">
        <f ca="1">IFERROR(IF(ההלוואה_לא_שולמה*ההלוואה_תקינה,סכום_ריבית,0), 0)</f>
        <v>0</v>
      </c>
      <c r="H173" s="10">
        <f ca="1">IFERROR(IF(ההלוואה_לא_שולמה*ההלוואה_תקינה,יתרת_סגירה,0), 0)</f>
        <v>0</v>
      </c>
    </row>
    <row r="174" spans="2:8" ht="20.100000000000001" customHeight="1" x14ac:dyDescent="0.2">
      <c r="B174" s="5" t="str">
        <f ca="1">IFERROR(IF(ההלוואה_לא_שולמה*ההלוואה_תקינה,מספר_תשלום,""), "")</f>
        <v/>
      </c>
      <c r="C174" s="6">
        <f ca="1">IFERROR(IF(ההלוואה_לא_שולמה*ההלוואה_תקינה,תאריך_תשלום,תאריך_התחלה_של_הלוואה), תאריך_התחלה_של_הלוואה)</f>
        <v>45648</v>
      </c>
      <c r="D174" s="10" t="str">
        <f ca="1">IFERROR(IF(ההלוואה_לא_שולמה*ההלוואה_תקינה,ערך_הלוואה,""), "")</f>
        <v/>
      </c>
      <c r="E174" s="10">
        <f ca="1">IFERROR(IF(ההלוואה_לא_שולמה*ההלוואה_תקינה,תשלום_חודשי,0), 0)</f>
        <v>0</v>
      </c>
      <c r="F174" s="10">
        <f ca="1">IFERROR(IF(ההלוואה_לא_שולמה*ההלוואה_תקינה,קרן,0), 0)</f>
        <v>0</v>
      </c>
      <c r="G174" s="10">
        <f ca="1">IFERROR(IF(ההלוואה_לא_שולמה*ההלוואה_תקינה,סכום_ריבית,0), 0)</f>
        <v>0</v>
      </c>
      <c r="H174" s="10">
        <f ca="1">IFERROR(IF(ההלוואה_לא_שולמה*ההלוואה_תקינה,יתרת_סגירה,0), 0)</f>
        <v>0</v>
      </c>
    </row>
    <row r="175" spans="2:8" ht="20.100000000000001" customHeight="1" x14ac:dyDescent="0.2">
      <c r="B175" s="5" t="str">
        <f ca="1">IFERROR(IF(ההלוואה_לא_שולמה*ההלוואה_תקינה,מספר_תשלום,""), "")</f>
        <v/>
      </c>
      <c r="C175" s="6">
        <f ca="1">IFERROR(IF(ההלוואה_לא_שולמה*ההלוואה_תקינה,תאריך_תשלום,תאריך_התחלה_של_הלוואה), תאריך_התחלה_של_הלוואה)</f>
        <v>45648</v>
      </c>
      <c r="D175" s="10" t="str">
        <f ca="1">IFERROR(IF(ההלוואה_לא_שולמה*ההלוואה_תקינה,ערך_הלוואה,""), "")</f>
        <v/>
      </c>
      <c r="E175" s="10">
        <f ca="1">IFERROR(IF(ההלוואה_לא_שולמה*ההלוואה_תקינה,תשלום_חודשי,0), 0)</f>
        <v>0</v>
      </c>
      <c r="F175" s="10">
        <f ca="1">IFERROR(IF(ההלוואה_לא_שולמה*ההלוואה_תקינה,קרן,0), 0)</f>
        <v>0</v>
      </c>
      <c r="G175" s="10">
        <f ca="1">IFERROR(IF(ההלוואה_לא_שולמה*ההלוואה_תקינה,סכום_ריבית,0), 0)</f>
        <v>0</v>
      </c>
      <c r="H175" s="10">
        <f ca="1">IFERROR(IF(ההלוואה_לא_שולמה*ההלוואה_תקינה,יתרת_סגירה,0), 0)</f>
        <v>0</v>
      </c>
    </row>
    <row r="176" spans="2:8" ht="20.100000000000001" customHeight="1" x14ac:dyDescent="0.2">
      <c r="B176" s="5" t="str">
        <f ca="1">IFERROR(IF(ההלוואה_לא_שולמה*ההלוואה_תקינה,מספר_תשלום,""), "")</f>
        <v/>
      </c>
      <c r="C176" s="6">
        <f ca="1">IFERROR(IF(ההלוואה_לא_שולמה*ההלוואה_תקינה,תאריך_תשלום,תאריך_התחלה_של_הלוואה), תאריך_התחלה_של_הלוואה)</f>
        <v>45648</v>
      </c>
      <c r="D176" s="10" t="str">
        <f ca="1">IFERROR(IF(ההלוואה_לא_שולמה*ההלוואה_תקינה,ערך_הלוואה,""), "")</f>
        <v/>
      </c>
      <c r="E176" s="10">
        <f ca="1">IFERROR(IF(ההלוואה_לא_שולמה*ההלוואה_תקינה,תשלום_חודשי,0), 0)</f>
        <v>0</v>
      </c>
      <c r="F176" s="10">
        <f ca="1">IFERROR(IF(ההלוואה_לא_שולמה*ההלוואה_תקינה,קרן,0), 0)</f>
        <v>0</v>
      </c>
      <c r="G176" s="10">
        <f ca="1">IFERROR(IF(ההלוואה_לא_שולמה*ההלוואה_תקינה,סכום_ריבית,0), 0)</f>
        <v>0</v>
      </c>
      <c r="H176" s="10">
        <f ca="1">IFERROR(IF(ההלוואה_לא_שולמה*ההלוואה_תקינה,יתרת_סגירה,0), 0)</f>
        <v>0</v>
      </c>
    </row>
    <row r="177" spans="2:8" ht="20.100000000000001" customHeight="1" x14ac:dyDescent="0.2">
      <c r="B177" s="5" t="str">
        <f ca="1">IFERROR(IF(ההלוואה_לא_שולמה*ההלוואה_תקינה,מספר_תשלום,""), "")</f>
        <v/>
      </c>
      <c r="C177" s="6">
        <f ca="1">IFERROR(IF(ההלוואה_לא_שולמה*ההלוואה_תקינה,תאריך_תשלום,תאריך_התחלה_של_הלוואה), תאריך_התחלה_של_הלוואה)</f>
        <v>45648</v>
      </c>
      <c r="D177" s="10" t="str">
        <f ca="1">IFERROR(IF(ההלוואה_לא_שולמה*ההלוואה_תקינה,ערך_הלוואה,""), "")</f>
        <v/>
      </c>
      <c r="E177" s="10">
        <f ca="1">IFERROR(IF(ההלוואה_לא_שולמה*ההלוואה_תקינה,תשלום_חודשי,0), 0)</f>
        <v>0</v>
      </c>
      <c r="F177" s="10">
        <f ca="1">IFERROR(IF(ההלוואה_לא_שולמה*ההלוואה_תקינה,קרן,0), 0)</f>
        <v>0</v>
      </c>
      <c r="G177" s="10">
        <f ca="1">IFERROR(IF(ההלוואה_לא_שולמה*ההלוואה_תקינה,סכום_ריבית,0), 0)</f>
        <v>0</v>
      </c>
      <c r="H177" s="10">
        <f ca="1">IFERROR(IF(ההלוואה_לא_שולמה*ההלוואה_תקינה,יתרת_סגירה,0), 0)</f>
        <v>0</v>
      </c>
    </row>
    <row r="178" spans="2:8" ht="20.100000000000001" customHeight="1" x14ac:dyDescent="0.2">
      <c r="B178" s="5" t="str">
        <f ca="1">IFERROR(IF(ההלוואה_לא_שולמה*ההלוואה_תקינה,מספר_תשלום,""), "")</f>
        <v/>
      </c>
      <c r="C178" s="6">
        <f ca="1">IFERROR(IF(ההלוואה_לא_שולמה*ההלוואה_תקינה,תאריך_תשלום,תאריך_התחלה_של_הלוואה), תאריך_התחלה_של_הלוואה)</f>
        <v>45648</v>
      </c>
      <c r="D178" s="10" t="str">
        <f ca="1">IFERROR(IF(ההלוואה_לא_שולמה*ההלוואה_תקינה,ערך_הלוואה,""), "")</f>
        <v/>
      </c>
      <c r="E178" s="10">
        <f ca="1">IFERROR(IF(ההלוואה_לא_שולמה*ההלוואה_תקינה,תשלום_חודשי,0), 0)</f>
        <v>0</v>
      </c>
      <c r="F178" s="10">
        <f ca="1">IFERROR(IF(ההלוואה_לא_שולמה*ההלוואה_תקינה,קרן,0), 0)</f>
        <v>0</v>
      </c>
      <c r="G178" s="10">
        <f ca="1">IFERROR(IF(ההלוואה_לא_שולמה*ההלוואה_תקינה,סכום_ריבית,0), 0)</f>
        <v>0</v>
      </c>
      <c r="H178" s="10">
        <f ca="1">IFERROR(IF(ההלוואה_לא_שולמה*ההלוואה_תקינה,יתרת_סגירה,0), 0)</f>
        <v>0</v>
      </c>
    </row>
    <row r="179" spans="2:8" ht="20.100000000000001" customHeight="1" x14ac:dyDescent="0.2">
      <c r="B179" s="5" t="str">
        <f ca="1">IFERROR(IF(ההלוואה_לא_שולמה*ההלוואה_תקינה,מספר_תשלום,""), "")</f>
        <v/>
      </c>
      <c r="C179" s="6">
        <f ca="1">IFERROR(IF(ההלוואה_לא_שולמה*ההלוואה_תקינה,תאריך_תשלום,תאריך_התחלה_של_הלוואה), תאריך_התחלה_של_הלוואה)</f>
        <v>45648</v>
      </c>
      <c r="D179" s="10" t="str">
        <f ca="1">IFERROR(IF(ההלוואה_לא_שולמה*ההלוואה_תקינה,ערך_הלוואה,""), "")</f>
        <v/>
      </c>
      <c r="E179" s="10">
        <f ca="1">IFERROR(IF(ההלוואה_לא_שולמה*ההלוואה_תקינה,תשלום_חודשי,0), 0)</f>
        <v>0</v>
      </c>
      <c r="F179" s="10">
        <f ca="1">IFERROR(IF(ההלוואה_לא_שולמה*ההלוואה_תקינה,קרן,0), 0)</f>
        <v>0</v>
      </c>
      <c r="G179" s="10">
        <f ca="1">IFERROR(IF(ההלוואה_לא_שולמה*ההלוואה_תקינה,סכום_ריבית,0), 0)</f>
        <v>0</v>
      </c>
      <c r="H179" s="10">
        <f ca="1">IFERROR(IF(ההלוואה_לא_שולמה*ההלוואה_תקינה,יתרת_סגירה,0), 0)</f>
        <v>0</v>
      </c>
    </row>
    <row r="180" spans="2:8" ht="20.100000000000001" customHeight="1" x14ac:dyDescent="0.2">
      <c r="B180" s="5" t="str">
        <f ca="1">IFERROR(IF(ההלוואה_לא_שולמה*ההלוואה_תקינה,מספר_תשלום,""), "")</f>
        <v/>
      </c>
      <c r="C180" s="6">
        <f ca="1">IFERROR(IF(ההלוואה_לא_שולמה*ההלוואה_תקינה,תאריך_תשלום,תאריך_התחלה_של_הלוואה), תאריך_התחלה_של_הלוואה)</f>
        <v>45648</v>
      </c>
      <c r="D180" s="10" t="str">
        <f ca="1">IFERROR(IF(ההלוואה_לא_שולמה*ההלוואה_תקינה,ערך_הלוואה,""), "")</f>
        <v/>
      </c>
      <c r="E180" s="10">
        <f ca="1">IFERROR(IF(ההלוואה_לא_שולמה*ההלוואה_תקינה,תשלום_חודשי,0), 0)</f>
        <v>0</v>
      </c>
      <c r="F180" s="10">
        <f ca="1">IFERROR(IF(ההלוואה_לא_שולמה*ההלוואה_תקינה,קרן,0), 0)</f>
        <v>0</v>
      </c>
      <c r="G180" s="10">
        <f ca="1">IFERROR(IF(ההלוואה_לא_שולמה*ההלוואה_תקינה,סכום_ריבית,0), 0)</f>
        <v>0</v>
      </c>
      <c r="H180" s="10">
        <f ca="1">IFERROR(IF(ההלוואה_לא_שולמה*ההלוואה_תקינה,יתרת_סגירה,0), 0)</f>
        <v>0</v>
      </c>
    </row>
    <row r="181" spans="2:8" ht="20.100000000000001" customHeight="1" x14ac:dyDescent="0.2">
      <c r="B181" s="5" t="str">
        <f ca="1">IFERROR(IF(ההלוואה_לא_שולמה*ההלוואה_תקינה,מספר_תשלום,""), "")</f>
        <v/>
      </c>
      <c r="C181" s="6">
        <f ca="1">IFERROR(IF(ההלוואה_לא_שולמה*ההלוואה_תקינה,תאריך_תשלום,תאריך_התחלה_של_הלוואה), תאריך_התחלה_של_הלוואה)</f>
        <v>45648</v>
      </c>
      <c r="D181" s="10" t="str">
        <f ca="1">IFERROR(IF(ההלוואה_לא_שולמה*ההלוואה_תקינה,ערך_הלוואה,""), "")</f>
        <v/>
      </c>
      <c r="E181" s="10">
        <f ca="1">IFERROR(IF(ההלוואה_לא_שולמה*ההלוואה_תקינה,תשלום_חודשי,0), 0)</f>
        <v>0</v>
      </c>
      <c r="F181" s="10">
        <f ca="1">IFERROR(IF(ההלוואה_לא_שולמה*ההלוואה_תקינה,קרן,0), 0)</f>
        <v>0</v>
      </c>
      <c r="G181" s="10">
        <f ca="1">IFERROR(IF(ההלוואה_לא_שולמה*ההלוואה_תקינה,סכום_ריבית,0), 0)</f>
        <v>0</v>
      </c>
      <c r="H181" s="10">
        <f ca="1">IFERROR(IF(ההלוואה_לא_שולמה*ההלוואה_תקינה,יתרת_סגירה,0), 0)</f>
        <v>0</v>
      </c>
    </row>
    <row r="182" spans="2:8" ht="20.100000000000001" customHeight="1" x14ac:dyDescent="0.2">
      <c r="B182" s="5" t="str">
        <f ca="1">IFERROR(IF(ההלוואה_לא_שולמה*ההלוואה_תקינה,מספר_תשלום,""), "")</f>
        <v/>
      </c>
      <c r="C182" s="6">
        <f ca="1">IFERROR(IF(ההלוואה_לא_שולמה*ההלוואה_תקינה,תאריך_תשלום,תאריך_התחלה_של_הלוואה), תאריך_התחלה_של_הלוואה)</f>
        <v>45648</v>
      </c>
      <c r="D182" s="10" t="str">
        <f ca="1">IFERROR(IF(ההלוואה_לא_שולמה*ההלוואה_תקינה,ערך_הלוואה,""), "")</f>
        <v/>
      </c>
      <c r="E182" s="10">
        <f ca="1">IFERROR(IF(ההלוואה_לא_שולמה*ההלוואה_תקינה,תשלום_חודשי,0), 0)</f>
        <v>0</v>
      </c>
      <c r="F182" s="10">
        <f ca="1">IFERROR(IF(ההלוואה_לא_שולמה*ההלוואה_תקינה,קרן,0), 0)</f>
        <v>0</v>
      </c>
      <c r="G182" s="10">
        <f ca="1">IFERROR(IF(ההלוואה_לא_שולמה*ההלוואה_תקינה,סכום_ריבית,0), 0)</f>
        <v>0</v>
      </c>
      <c r="H182" s="10">
        <f ca="1">IFERROR(IF(ההלוואה_לא_שולמה*ההלוואה_תקינה,יתרת_סגירה,0), 0)</f>
        <v>0</v>
      </c>
    </row>
    <row r="183" spans="2:8" ht="20.100000000000001" customHeight="1" x14ac:dyDescent="0.2">
      <c r="B183" s="5" t="str">
        <f ca="1">IFERROR(IF(ההלוואה_לא_שולמה*ההלוואה_תקינה,מספר_תשלום,""), "")</f>
        <v/>
      </c>
      <c r="C183" s="6">
        <f ca="1">IFERROR(IF(ההלוואה_לא_שולמה*ההלוואה_תקינה,תאריך_תשלום,תאריך_התחלה_של_הלוואה), תאריך_התחלה_של_הלוואה)</f>
        <v>45648</v>
      </c>
      <c r="D183" s="10" t="str">
        <f ca="1">IFERROR(IF(ההלוואה_לא_שולמה*ההלוואה_תקינה,ערך_הלוואה,""), "")</f>
        <v/>
      </c>
      <c r="E183" s="10">
        <f ca="1">IFERROR(IF(ההלוואה_לא_שולמה*ההלוואה_תקינה,תשלום_חודשי,0), 0)</f>
        <v>0</v>
      </c>
      <c r="F183" s="10">
        <f ca="1">IFERROR(IF(ההלוואה_לא_שולמה*ההלוואה_תקינה,קרן,0), 0)</f>
        <v>0</v>
      </c>
      <c r="G183" s="10">
        <f ca="1">IFERROR(IF(ההלוואה_לא_שולמה*ההלוואה_תקינה,סכום_ריבית,0), 0)</f>
        <v>0</v>
      </c>
      <c r="H183" s="10">
        <f ca="1">IFERROR(IF(ההלוואה_לא_שולמה*ההלוואה_תקינה,יתרת_סגירה,0), 0)</f>
        <v>0</v>
      </c>
    </row>
    <row r="184" spans="2:8" ht="20.100000000000001" customHeight="1" x14ac:dyDescent="0.2">
      <c r="B184" s="5" t="str">
        <f ca="1">IFERROR(IF(ההלוואה_לא_שולמה*ההלוואה_תקינה,מספר_תשלום,""), "")</f>
        <v/>
      </c>
      <c r="C184" s="6">
        <f ca="1">IFERROR(IF(ההלוואה_לא_שולמה*ההלוואה_תקינה,תאריך_תשלום,תאריך_התחלה_של_הלוואה), תאריך_התחלה_של_הלוואה)</f>
        <v>45648</v>
      </c>
      <c r="D184" s="10" t="str">
        <f ca="1">IFERROR(IF(ההלוואה_לא_שולמה*ההלוואה_תקינה,ערך_הלוואה,""), "")</f>
        <v/>
      </c>
      <c r="E184" s="10">
        <f ca="1">IFERROR(IF(ההלוואה_לא_שולמה*ההלוואה_תקינה,תשלום_חודשי,0), 0)</f>
        <v>0</v>
      </c>
      <c r="F184" s="10">
        <f ca="1">IFERROR(IF(ההלוואה_לא_שולמה*ההלוואה_תקינה,קרן,0), 0)</f>
        <v>0</v>
      </c>
      <c r="G184" s="10">
        <f ca="1">IFERROR(IF(ההלוואה_לא_שולמה*ההלוואה_תקינה,סכום_ריבית,0), 0)</f>
        <v>0</v>
      </c>
      <c r="H184" s="10">
        <f ca="1">IFERROR(IF(ההלוואה_לא_שולמה*ההלוואה_תקינה,יתרת_סגירה,0), 0)</f>
        <v>0</v>
      </c>
    </row>
    <row r="185" spans="2:8" ht="20.100000000000001" customHeight="1" x14ac:dyDescent="0.2">
      <c r="B185" s="5" t="str">
        <f ca="1">IFERROR(IF(ההלוואה_לא_שולמה*ההלוואה_תקינה,מספר_תשלום,""), "")</f>
        <v/>
      </c>
      <c r="C185" s="6">
        <f ca="1">IFERROR(IF(ההלוואה_לא_שולמה*ההלוואה_תקינה,תאריך_תשלום,תאריך_התחלה_של_הלוואה), תאריך_התחלה_של_הלוואה)</f>
        <v>45648</v>
      </c>
      <c r="D185" s="10" t="str">
        <f ca="1">IFERROR(IF(ההלוואה_לא_שולמה*ההלוואה_תקינה,ערך_הלוואה,""), "")</f>
        <v/>
      </c>
      <c r="E185" s="10">
        <f ca="1">IFERROR(IF(ההלוואה_לא_שולמה*ההלוואה_תקינה,תשלום_חודשי,0), 0)</f>
        <v>0</v>
      </c>
      <c r="F185" s="10">
        <f ca="1">IFERROR(IF(ההלוואה_לא_שולמה*ההלוואה_תקינה,קרן,0), 0)</f>
        <v>0</v>
      </c>
      <c r="G185" s="10">
        <f ca="1">IFERROR(IF(ההלוואה_לא_שולמה*ההלוואה_תקינה,סכום_ריבית,0), 0)</f>
        <v>0</v>
      </c>
      <c r="H185" s="10">
        <f ca="1">IFERROR(IF(ההלוואה_לא_שולמה*ההלוואה_תקינה,יתרת_סגירה,0), 0)</f>
        <v>0</v>
      </c>
    </row>
    <row r="186" spans="2:8" ht="20.100000000000001" customHeight="1" x14ac:dyDescent="0.2">
      <c r="B186" s="5" t="str">
        <f ca="1">IFERROR(IF(ההלוואה_לא_שולמה*ההלוואה_תקינה,מספר_תשלום,""), "")</f>
        <v/>
      </c>
      <c r="C186" s="6">
        <f ca="1">IFERROR(IF(ההלוואה_לא_שולמה*ההלוואה_תקינה,תאריך_תשלום,תאריך_התחלה_של_הלוואה), תאריך_התחלה_של_הלוואה)</f>
        <v>45648</v>
      </c>
      <c r="D186" s="10" t="str">
        <f ca="1">IFERROR(IF(ההלוואה_לא_שולמה*ההלוואה_תקינה,ערך_הלוואה,""), "")</f>
        <v/>
      </c>
      <c r="E186" s="10">
        <f ca="1">IFERROR(IF(ההלוואה_לא_שולמה*ההלוואה_תקינה,תשלום_חודשי,0), 0)</f>
        <v>0</v>
      </c>
      <c r="F186" s="10">
        <f ca="1">IFERROR(IF(ההלוואה_לא_שולמה*ההלוואה_תקינה,קרן,0), 0)</f>
        <v>0</v>
      </c>
      <c r="G186" s="10">
        <f ca="1">IFERROR(IF(ההלוואה_לא_שולמה*ההלוואה_תקינה,סכום_ריבית,0), 0)</f>
        <v>0</v>
      </c>
      <c r="H186" s="10">
        <f ca="1">IFERROR(IF(ההלוואה_לא_שולמה*ההלוואה_תקינה,יתרת_סגירה,0), 0)</f>
        <v>0</v>
      </c>
    </row>
    <row r="187" spans="2:8" ht="20.100000000000001" customHeight="1" x14ac:dyDescent="0.2">
      <c r="B187" s="5" t="str">
        <f ca="1">IFERROR(IF(ההלוואה_לא_שולמה*ההלוואה_תקינה,מספר_תשלום,""), "")</f>
        <v/>
      </c>
      <c r="C187" s="6">
        <f ca="1">IFERROR(IF(ההלוואה_לא_שולמה*ההלוואה_תקינה,תאריך_תשלום,תאריך_התחלה_של_הלוואה), תאריך_התחלה_של_הלוואה)</f>
        <v>45648</v>
      </c>
      <c r="D187" s="10" t="str">
        <f ca="1">IFERROR(IF(ההלוואה_לא_שולמה*ההלוואה_תקינה,ערך_הלוואה,""), "")</f>
        <v/>
      </c>
      <c r="E187" s="10">
        <f ca="1">IFERROR(IF(ההלוואה_לא_שולמה*ההלוואה_תקינה,תשלום_חודשי,0), 0)</f>
        <v>0</v>
      </c>
      <c r="F187" s="10">
        <f ca="1">IFERROR(IF(ההלוואה_לא_שולמה*ההלוואה_תקינה,קרן,0), 0)</f>
        <v>0</v>
      </c>
      <c r="G187" s="10">
        <f ca="1">IFERROR(IF(ההלוואה_לא_שולמה*ההלוואה_תקינה,סכום_ריבית,0), 0)</f>
        <v>0</v>
      </c>
      <c r="H187" s="10">
        <f ca="1">IFERROR(IF(ההלוואה_לא_שולמה*ההלוואה_תקינה,יתרת_סגירה,0), 0)</f>
        <v>0</v>
      </c>
    </row>
    <row r="188" spans="2:8" ht="20.100000000000001" customHeight="1" x14ac:dyDescent="0.2">
      <c r="B188" s="5" t="str">
        <f ca="1">IFERROR(IF(ההלוואה_לא_שולמה*ההלוואה_תקינה,מספר_תשלום,""), "")</f>
        <v/>
      </c>
      <c r="C188" s="6">
        <f ca="1">IFERROR(IF(ההלוואה_לא_שולמה*ההלוואה_תקינה,תאריך_תשלום,תאריך_התחלה_של_הלוואה), תאריך_התחלה_של_הלוואה)</f>
        <v>45648</v>
      </c>
      <c r="D188" s="10" t="str">
        <f ca="1">IFERROR(IF(ההלוואה_לא_שולמה*ההלוואה_תקינה,ערך_הלוואה,""), "")</f>
        <v/>
      </c>
      <c r="E188" s="10">
        <f ca="1">IFERROR(IF(ההלוואה_לא_שולמה*ההלוואה_תקינה,תשלום_חודשי,0), 0)</f>
        <v>0</v>
      </c>
      <c r="F188" s="10">
        <f ca="1">IFERROR(IF(ההלוואה_לא_שולמה*ההלוואה_תקינה,קרן,0), 0)</f>
        <v>0</v>
      </c>
      <c r="G188" s="10">
        <f ca="1">IFERROR(IF(ההלוואה_לא_שולמה*ההלוואה_תקינה,סכום_ריבית,0), 0)</f>
        <v>0</v>
      </c>
      <c r="H188" s="10">
        <f ca="1">IFERROR(IF(ההלוואה_לא_שולמה*ההלוואה_תקינה,יתרת_סגירה,0), 0)</f>
        <v>0</v>
      </c>
    </row>
    <row r="189" spans="2:8" ht="20.100000000000001" customHeight="1" x14ac:dyDescent="0.2">
      <c r="B189" s="5" t="str">
        <f ca="1">IFERROR(IF(ההלוואה_לא_שולמה*ההלוואה_תקינה,מספר_תשלום,""), "")</f>
        <v/>
      </c>
      <c r="C189" s="6">
        <f ca="1">IFERROR(IF(ההלוואה_לא_שולמה*ההלוואה_תקינה,תאריך_תשלום,תאריך_התחלה_של_הלוואה), תאריך_התחלה_של_הלוואה)</f>
        <v>45648</v>
      </c>
      <c r="D189" s="10" t="str">
        <f ca="1">IFERROR(IF(ההלוואה_לא_שולמה*ההלוואה_תקינה,ערך_הלוואה,""), "")</f>
        <v/>
      </c>
      <c r="E189" s="10">
        <f ca="1">IFERROR(IF(ההלוואה_לא_שולמה*ההלוואה_תקינה,תשלום_חודשי,0), 0)</f>
        <v>0</v>
      </c>
      <c r="F189" s="10">
        <f ca="1">IFERROR(IF(ההלוואה_לא_שולמה*ההלוואה_תקינה,קרן,0), 0)</f>
        <v>0</v>
      </c>
      <c r="G189" s="10">
        <f ca="1">IFERROR(IF(ההלוואה_לא_שולמה*ההלוואה_תקינה,סכום_ריבית,0), 0)</f>
        <v>0</v>
      </c>
      <c r="H189" s="10">
        <f ca="1">IFERROR(IF(ההלוואה_לא_שולמה*ההלוואה_תקינה,יתרת_סגירה,0), 0)</f>
        <v>0</v>
      </c>
    </row>
    <row r="190" spans="2:8" ht="20.100000000000001" customHeight="1" x14ac:dyDescent="0.2">
      <c r="B190" s="5" t="str">
        <f ca="1">IFERROR(IF(ההלוואה_לא_שולמה*ההלוואה_תקינה,מספר_תשלום,""), "")</f>
        <v/>
      </c>
      <c r="C190" s="6">
        <f ca="1">IFERROR(IF(ההלוואה_לא_שולמה*ההלוואה_תקינה,תאריך_תשלום,תאריך_התחלה_של_הלוואה), תאריך_התחלה_של_הלוואה)</f>
        <v>45648</v>
      </c>
      <c r="D190" s="10" t="str">
        <f ca="1">IFERROR(IF(ההלוואה_לא_שולמה*ההלוואה_תקינה,ערך_הלוואה,""), "")</f>
        <v/>
      </c>
      <c r="E190" s="10">
        <f ca="1">IFERROR(IF(ההלוואה_לא_שולמה*ההלוואה_תקינה,תשלום_חודשי,0), 0)</f>
        <v>0</v>
      </c>
      <c r="F190" s="10">
        <f ca="1">IFERROR(IF(ההלוואה_לא_שולמה*ההלוואה_תקינה,קרן,0), 0)</f>
        <v>0</v>
      </c>
      <c r="G190" s="10">
        <f ca="1">IFERROR(IF(ההלוואה_לא_שולמה*ההלוואה_תקינה,סכום_ריבית,0), 0)</f>
        <v>0</v>
      </c>
      <c r="H190" s="10">
        <f ca="1">IFERROR(IF(ההלוואה_לא_שולמה*ההלוואה_תקינה,יתרת_סגירה,0), 0)</f>
        <v>0</v>
      </c>
    </row>
    <row r="191" spans="2:8" ht="20.100000000000001" customHeight="1" x14ac:dyDescent="0.2">
      <c r="B191" s="5" t="str">
        <f ca="1">IFERROR(IF(ההלוואה_לא_שולמה*ההלוואה_תקינה,מספר_תשלום,""), "")</f>
        <v/>
      </c>
      <c r="C191" s="6">
        <f ca="1">IFERROR(IF(ההלוואה_לא_שולמה*ההלוואה_תקינה,תאריך_תשלום,תאריך_התחלה_של_הלוואה), תאריך_התחלה_של_הלוואה)</f>
        <v>45648</v>
      </c>
      <c r="D191" s="10" t="str">
        <f ca="1">IFERROR(IF(ההלוואה_לא_שולמה*ההלוואה_תקינה,ערך_הלוואה,""), "")</f>
        <v/>
      </c>
      <c r="E191" s="10">
        <f ca="1">IFERROR(IF(ההלוואה_לא_שולמה*ההלוואה_תקינה,תשלום_חודשי,0), 0)</f>
        <v>0</v>
      </c>
      <c r="F191" s="10">
        <f ca="1">IFERROR(IF(ההלוואה_לא_שולמה*ההלוואה_תקינה,קרן,0), 0)</f>
        <v>0</v>
      </c>
      <c r="G191" s="10">
        <f ca="1">IFERROR(IF(ההלוואה_לא_שולמה*ההלוואה_תקינה,סכום_ריבית,0), 0)</f>
        <v>0</v>
      </c>
      <c r="H191" s="10">
        <f ca="1">IFERROR(IF(ההלוואה_לא_שולמה*ההלוואה_תקינה,יתרת_סגירה,0), 0)</f>
        <v>0</v>
      </c>
    </row>
    <row r="192" spans="2:8" ht="20.100000000000001" customHeight="1" x14ac:dyDescent="0.2">
      <c r="B192" s="5" t="str">
        <f ca="1">IFERROR(IF(ההלוואה_לא_שולמה*ההלוואה_תקינה,מספר_תשלום,""), "")</f>
        <v/>
      </c>
      <c r="C192" s="6">
        <f ca="1">IFERROR(IF(ההלוואה_לא_שולמה*ההלוואה_תקינה,תאריך_תשלום,תאריך_התחלה_של_הלוואה), תאריך_התחלה_של_הלוואה)</f>
        <v>45648</v>
      </c>
      <c r="D192" s="10" t="str">
        <f ca="1">IFERROR(IF(ההלוואה_לא_שולמה*ההלוואה_תקינה,ערך_הלוואה,""), "")</f>
        <v/>
      </c>
      <c r="E192" s="10">
        <f ca="1">IFERROR(IF(ההלוואה_לא_שולמה*ההלוואה_תקינה,תשלום_חודשי,0), 0)</f>
        <v>0</v>
      </c>
      <c r="F192" s="10">
        <f ca="1">IFERROR(IF(ההלוואה_לא_שולמה*ההלוואה_תקינה,קרן,0), 0)</f>
        <v>0</v>
      </c>
      <c r="G192" s="10">
        <f ca="1">IFERROR(IF(ההלוואה_לא_שולמה*ההלוואה_תקינה,סכום_ריבית,0), 0)</f>
        <v>0</v>
      </c>
      <c r="H192" s="10">
        <f ca="1">IFERROR(IF(ההלוואה_לא_שולמה*ההלוואה_תקינה,יתרת_סגירה,0), 0)</f>
        <v>0</v>
      </c>
    </row>
    <row r="193" spans="2:8" ht="20.100000000000001" customHeight="1" x14ac:dyDescent="0.2">
      <c r="B193" s="5" t="str">
        <f ca="1">IFERROR(IF(ההלוואה_לא_שולמה*ההלוואה_תקינה,מספר_תשלום,""), "")</f>
        <v/>
      </c>
      <c r="C193" s="6">
        <f ca="1">IFERROR(IF(ההלוואה_לא_שולמה*ההלוואה_תקינה,תאריך_תשלום,תאריך_התחלה_של_הלוואה), תאריך_התחלה_של_הלוואה)</f>
        <v>45648</v>
      </c>
      <c r="D193" s="10" t="str">
        <f ca="1">IFERROR(IF(ההלוואה_לא_שולמה*ההלוואה_תקינה,ערך_הלוואה,""), "")</f>
        <v/>
      </c>
      <c r="E193" s="10">
        <f ca="1">IFERROR(IF(ההלוואה_לא_שולמה*ההלוואה_תקינה,תשלום_חודשי,0), 0)</f>
        <v>0</v>
      </c>
      <c r="F193" s="10">
        <f ca="1">IFERROR(IF(ההלוואה_לא_שולמה*ההלוואה_תקינה,קרן,0), 0)</f>
        <v>0</v>
      </c>
      <c r="G193" s="10">
        <f ca="1">IFERROR(IF(ההלוואה_לא_שולמה*ההלוואה_תקינה,סכום_ריבית,0), 0)</f>
        <v>0</v>
      </c>
      <c r="H193" s="10">
        <f ca="1">IFERROR(IF(ההלוואה_לא_שולמה*ההלוואה_תקינה,יתרת_סגירה,0), 0)</f>
        <v>0</v>
      </c>
    </row>
    <row r="194" spans="2:8" ht="20.100000000000001" customHeight="1" x14ac:dyDescent="0.2">
      <c r="B194" s="5" t="str">
        <f ca="1">IFERROR(IF(ההלוואה_לא_שולמה*ההלוואה_תקינה,מספר_תשלום,""), "")</f>
        <v/>
      </c>
      <c r="C194" s="6">
        <f ca="1">IFERROR(IF(ההלוואה_לא_שולמה*ההלוואה_תקינה,תאריך_תשלום,תאריך_התחלה_של_הלוואה), תאריך_התחלה_של_הלוואה)</f>
        <v>45648</v>
      </c>
      <c r="D194" s="10" t="str">
        <f ca="1">IFERROR(IF(ההלוואה_לא_שולמה*ההלוואה_תקינה,ערך_הלוואה,""), "")</f>
        <v/>
      </c>
      <c r="E194" s="10">
        <f ca="1">IFERROR(IF(ההלוואה_לא_שולמה*ההלוואה_תקינה,תשלום_חודשי,0), 0)</f>
        <v>0</v>
      </c>
      <c r="F194" s="10">
        <f ca="1">IFERROR(IF(ההלוואה_לא_שולמה*ההלוואה_תקינה,קרן,0), 0)</f>
        <v>0</v>
      </c>
      <c r="G194" s="10">
        <f ca="1">IFERROR(IF(ההלוואה_לא_שולמה*ההלוואה_תקינה,סכום_ריבית,0), 0)</f>
        <v>0</v>
      </c>
      <c r="H194" s="10">
        <f ca="1">IFERROR(IF(ההלוואה_לא_שולמה*ההלוואה_תקינה,יתרת_סגירה,0), 0)</f>
        <v>0</v>
      </c>
    </row>
    <row r="195" spans="2:8" ht="20.100000000000001" customHeight="1" x14ac:dyDescent="0.2">
      <c r="B195" s="5" t="str">
        <f ca="1">IFERROR(IF(ההלוואה_לא_שולמה*ההלוואה_תקינה,מספר_תשלום,""), "")</f>
        <v/>
      </c>
      <c r="C195" s="6">
        <f ca="1">IFERROR(IF(ההלוואה_לא_שולמה*ההלוואה_תקינה,תאריך_תשלום,תאריך_התחלה_של_הלוואה), תאריך_התחלה_של_הלוואה)</f>
        <v>45648</v>
      </c>
      <c r="D195" s="10" t="str">
        <f ca="1">IFERROR(IF(ההלוואה_לא_שולמה*ההלוואה_תקינה,ערך_הלוואה,""), "")</f>
        <v/>
      </c>
      <c r="E195" s="10">
        <f ca="1">IFERROR(IF(ההלוואה_לא_שולמה*ההלוואה_תקינה,תשלום_חודשי,0), 0)</f>
        <v>0</v>
      </c>
      <c r="F195" s="10">
        <f ca="1">IFERROR(IF(ההלוואה_לא_שולמה*ההלוואה_תקינה,קרן,0), 0)</f>
        <v>0</v>
      </c>
      <c r="G195" s="10">
        <f ca="1">IFERROR(IF(ההלוואה_לא_שולמה*ההלוואה_תקינה,סכום_ריבית,0), 0)</f>
        <v>0</v>
      </c>
      <c r="H195" s="10">
        <f ca="1">IFERROR(IF(ההלוואה_לא_שולמה*ההלוואה_תקינה,יתרת_סגירה,0), 0)</f>
        <v>0</v>
      </c>
    </row>
    <row r="196" spans="2:8" ht="20.100000000000001" customHeight="1" x14ac:dyDescent="0.2">
      <c r="B196" s="5" t="str">
        <f ca="1">IFERROR(IF(ההלוואה_לא_שולמה*ההלוואה_תקינה,מספר_תשלום,""), "")</f>
        <v/>
      </c>
      <c r="C196" s="6">
        <f ca="1">IFERROR(IF(ההלוואה_לא_שולמה*ההלוואה_תקינה,תאריך_תשלום,תאריך_התחלה_של_הלוואה), תאריך_התחלה_של_הלוואה)</f>
        <v>45648</v>
      </c>
      <c r="D196" s="10" t="str">
        <f ca="1">IFERROR(IF(ההלוואה_לא_שולמה*ההלוואה_תקינה,ערך_הלוואה,""), "")</f>
        <v/>
      </c>
      <c r="E196" s="10">
        <f ca="1">IFERROR(IF(ההלוואה_לא_שולמה*ההלוואה_תקינה,תשלום_חודשי,0), 0)</f>
        <v>0</v>
      </c>
      <c r="F196" s="10">
        <f ca="1">IFERROR(IF(ההלוואה_לא_שולמה*ההלוואה_תקינה,קרן,0), 0)</f>
        <v>0</v>
      </c>
      <c r="G196" s="10">
        <f ca="1">IFERROR(IF(ההלוואה_לא_שולמה*ההלוואה_תקינה,סכום_ריבית,0), 0)</f>
        <v>0</v>
      </c>
      <c r="H196" s="10">
        <f ca="1">IFERROR(IF(ההלוואה_לא_שולמה*ההלוואה_תקינה,יתרת_סגירה,0), 0)</f>
        <v>0</v>
      </c>
    </row>
    <row r="197" spans="2:8" ht="20.100000000000001" customHeight="1" x14ac:dyDescent="0.2">
      <c r="B197" s="5" t="str">
        <f ca="1">IFERROR(IF(ההלוואה_לא_שולמה*ההלוואה_תקינה,מספר_תשלום,""), "")</f>
        <v/>
      </c>
      <c r="C197" s="6">
        <f ca="1">IFERROR(IF(ההלוואה_לא_שולמה*ההלוואה_תקינה,תאריך_תשלום,תאריך_התחלה_של_הלוואה), תאריך_התחלה_של_הלוואה)</f>
        <v>45648</v>
      </c>
      <c r="D197" s="10" t="str">
        <f ca="1">IFERROR(IF(ההלוואה_לא_שולמה*ההלוואה_תקינה,ערך_הלוואה,""), "")</f>
        <v/>
      </c>
      <c r="E197" s="10">
        <f ca="1">IFERROR(IF(ההלוואה_לא_שולמה*ההלוואה_תקינה,תשלום_חודשי,0), 0)</f>
        <v>0</v>
      </c>
      <c r="F197" s="10">
        <f ca="1">IFERROR(IF(ההלוואה_לא_שולמה*ההלוואה_תקינה,קרן,0), 0)</f>
        <v>0</v>
      </c>
      <c r="G197" s="10">
        <f ca="1">IFERROR(IF(ההלוואה_לא_שולמה*ההלוואה_תקינה,סכום_ריבית,0), 0)</f>
        <v>0</v>
      </c>
      <c r="H197" s="10">
        <f ca="1">IFERROR(IF(ההלוואה_לא_שולמה*ההלוואה_תקינה,יתרת_סגירה,0), 0)</f>
        <v>0</v>
      </c>
    </row>
    <row r="198" spans="2:8" ht="20.100000000000001" customHeight="1" x14ac:dyDescent="0.2">
      <c r="B198" s="5" t="str">
        <f ca="1">IFERROR(IF(ההלוואה_לא_שולמה*ההלוואה_תקינה,מספר_תשלום,""), "")</f>
        <v/>
      </c>
      <c r="C198" s="6">
        <f ca="1">IFERROR(IF(ההלוואה_לא_שולמה*ההלוואה_תקינה,תאריך_תשלום,תאריך_התחלה_של_הלוואה), תאריך_התחלה_של_הלוואה)</f>
        <v>45648</v>
      </c>
      <c r="D198" s="10" t="str">
        <f ca="1">IFERROR(IF(ההלוואה_לא_שולמה*ההלוואה_תקינה,ערך_הלוואה,""), "")</f>
        <v/>
      </c>
      <c r="E198" s="10">
        <f ca="1">IFERROR(IF(ההלוואה_לא_שולמה*ההלוואה_תקינה,תשלום_חודשי,0), 0)</f>
        <v>0</v>
      </c>
      <c r="F198" s="10">
        <f ca="1">IFERROR(IF(ההלוואה_לא_שולמה*ההלוואה_תקינה,קרן,0), 0)</f>
        <v>0</v>
      </c>
      <c r="G198" s="10">
        <f ca="1">IFERROR(IF(ההלוואה_לא_שולמה*ההלוואה_תקינה,סכום_ריבית,0), 0)</f>
        <v>0</v>
      </c>
      <c r="H198" s="10">
        <f ca="1">IFERROR(IF(ההלוואה_לא_שולמה*ההלוואה_תקינה,יתרת_סגירה,0), 0)</f>
        <v>0</v>
      </c>
    </row>
    <row r="199" spans="2:8" ht="20.100000000000001" customHeight="1" x14ac:dyDescent="0.2">
      <c r="B199" s="5" t="str">
        <f ca="1">IFERROR(IF(ההלוואה_לא_שולמה*ההלוואה_תקינה,מספר_תשלום,""), "")</f>
        <v/>
      </c>
      <c r="C199" s="6">
        <f ca="1">IFERROR(IF(ההלוואה_לא_שולמה*ההלוואה_תקינה,תאריך_תשלום,תאריך_התחלה_של_הלוואה), תאריך_התחלה_של_הלוואה)</f>
        <v>45648</v>
      </c>
      <c r="D199" s="10" t="str">
        <f ca="1">IFERROR(IF(ההלוואה_לא_שולמה*ההלוואה_תקינה,ערך_הלוואה,""), "")</f>
        <v/>
      </c>
      <c r="E199" s="10">
        <f ca="1">IFERROR(IF(ההלוואה_לא_שולמה*ההלוואה_תקינה,תשלום_חודשי,0), 0)</f>
        <v>0</v>
      </c>
      <c r="F199" s="10">
        <f ca="1">IFERROR(IF(ההלוואה_לא_שולמה*ההלוואה_תקינה,קרן,0), 0)</f>
        <v>0</v>
      </c>
      <c r="G199" s="10">
        <f ca="1">IFERROR(IF(ההלוואה_לא_שולמה*ההלוואה_תקינה,סכום_ריבית,0), 0)</f>
        <v>0</v>
      </c>
      <c r="H199" s="10">
        <f ca="1">IFERROR(IF(ההלוואה_לא_שולמה*ההלוואה_תקינה,יתרת_סגירה,0), 0)</f>
        <v>0</v>
      </c>
    </row>
    <row r="200" spans="2:8" ht="20.100000000000001" customHeight="1" x14ac:dyDescent="0.2">
      <c r="B200" s="5" t="str">
        <f ca="1">IFERROR(IF(ההלוואה_לא_שולמה*ההלוואה_תקינה,מספר_תשלום,""), "")</f>
        <v/>
      </c>
      <c r="C200" s="6">
        <f ca="1">IFERROR(IF(ההלוואה_לא_שולמה*ההלוואה_תקינה,תאריך_תשלום,תאריך_התחלה_של_הלוואה), תאריך_התחלה_של_הלוואה)</f>
        <v>45648</v>
      </c>
      <c r="D200" s="10" t="str">
        <f ca="1">IFERROR(IF(ההלוואה_לא_שולמה*ההלוואה_תקינה,ערך_הלוואה,""), "")</f>
        <v/>
      </c>
      <c r="E200" s="10">
        <f ca="1">IFERROR(IF(ההלוואה_לא_שולמה*ההלוואה_תקינה,תשלום_חודשי,0), 0)</f>
        <v>0</v>
      </c>
      <c r="F200" s="10">
        <f ca="1">IFERROR(IF(ההלוואה_לא_שולמה*ההלוואה_תקינה,קרן,0), 0)</f>
        <v>0</v>
      </c>
      <c r="G200" s="10">
        <f ca="1">IFERROR(IF(ההלוואה_לא_שולמה*ההלוואה_תקינה,סכום_ריבית,0), 0)</f>
        <v>0</v>
      </c>
      <c r="H200" s="10">
        <f ca="1">IFERROR(IF(ההלוואה_לא_שולמה*ההלוואה_תקינה,יתרת_סגירה,0), 0)</f>
        <v>0</v>
      </c>
    </row>
    <row r="201" spans="2:8" ht="20.100000000000001" customHeight="1" x14ac:dyDescent="0.2">
      <c r="B201" s="5" t="str">
        <f ca="1">IFERROR(IF(ההלוואה_לא_שולמה*ההלוואה_תקינה,מספר_תשלום,""), "")</f>
        <v/>
      </c>
      <c r="C201" s="6">
        <f ca="1">IFERROR(IF(ההלוואה_לא_שולמה*ההלוואה_תקינה,תאריך_תשלום,תאריך_התחלה_של_הלוואה), תאריך_התחלה_של_הלוואה)</f>
        <v>45648</v>
      </c>
      <c r="D201" s="10" t="str">
        <f ca="1">IFERROR(IF(ההלוואה_לא_שולמה*ההלוואה_תקינה,ערך_הלוואה,""), "")</f>
        <v/>
      </c>
      <c r="E201" s="10">
        <f ca="1">IFERROR(IF(ההלוואה_לא_שולמה*ההלוואה_תקינה,תשלום_חודשי,0), 0)</f>
        <v>0</v>
      </c>
      <c r="F201" s="10">
        <f ca="1">IFERROR(IF(ההלוואה_לא_שולמה*ההלוואה_תקינה,קרן,0), 0)</f>
        <v>0</v>
      </c>
      <c r="G201" s="10">
        <f ca="1">IFERROR(IF(ההלוואה_לא_שולמה*ההלוואה_תקינה,סכום_ריבית,0), 0)</f>
        <v>0</v>
      </c>
      <c r="H201" s="10">
        <f ca="1">IFERROR(IF(ההלוואה_לא_שולמה*ההלוואה_תקינה,יתרת_סגירה,0), 0)</f>
        <v>0</v>
      </c>
    </row>
    <row r="202" spans="2:8" ht="20.100000000000001" customHeight="1" x14ac:dyDescent="0.2">
      <c r="B202" s="5" t="str">
        <f ca="1">IFERROR(IF(ההלוואה_לא_שולמה*ההלוואה_תקינה,מספר_תשלום,""), "")</f>
        <v/>
      </c>
      <c r="C202" s="6">
        <f ca="1">IFERROR(IF(ההלוואה_לא_שולמה*ההלוואה_תקינה,תאריך_תשלום,תאריך_התחלה_של_הלוואה), תאריך_התחלה_של_הלוואה)</f>
        <v>45648</v>
      </c>
      <c r="D202" s="10" t="str">
        <f ca="1">IFERROR(IF(ההלוואה_לא_שולמה*ההלוואה_תקינה,ערך_הלוואה,""), "")</f>
        <v/>
      </c>
      <c r="E202" s="10">
        <f ca="1">IFERROR(IF(ההלוואה_לא_שולמה*ההלוואה_תקינה,תשלום_חודשי,0), 0)</f>
        <v>0</v>
      </c>
      <c r="F202" s="10">
        <f ca="1">IFERROR(IF(ההלוואה_לא_שולמה*ההלוואה_תקינה,קרן,0), 0)</f>
        <v>0</v>
      </c>
      <c r="G202" s="10">
        <f ca="1">IFERROR(IF(ההלוואה_לא_שולמה*ההלוואה_תקינה,סכום_ריבית,0), 0)</f>
        <v>0</v>
      </c>
      <c r="H202" s="10">
        <f ca="1">IFERROR(IF(ההלוואה_לא_שולמה*ההלוואה_תקינה,יתרת_סגירה,0), 0)</f>
        <v>0</v>
      </c>
    </row>
    <row r="203" spans="2:8" ht="20.100000000000001" customHeight="1" x14ac:dyDescent="0.2">
      <c r="B203" s="5" t="str">
        <f ca="1">IFERROR(IF(ההלוואה_לא_שולמה*ההלוואה_תקינה,מספר_תשלום,""), "")</f>
        <v/>
      </c>
      <c r="C203" s="6">
        <f ca="1">IFERROR(IF(ההלוואה_לא_שולמה*ההלוואה_תקינה,תאריך_תשלום,תאריך_התחלה_של_הלוואה), תאריך_התחלה_של_הלוואה)</f>
        <v>45648</v>
      </c>
      <c r="D203" s="10" t="str">
        <f ca="1">IFERROR(IF(ההלוואה_לא_שולמה*ההלוואה_תקינה,ערך_הלוואה,""), "")</f>
        <v/>
      </c>
      <c r="E203" s="10">
        <f ca="1">IFERROR(IF(ההלוואה_לא_שולמה*ההלוואה_תקינה,תשלום_חודשי,0), 0)</f>
        <v>0</v>
      </c>
      <c r="F203" s="10">
        <f ca="1">IFERROR(IF(ההלוואה_לא_שולמה*ההלוואה_תקינה,קרן,0), 0)</f>
        <v>0</v>
      </c>
      <c r="G203" s="10">
        <f ca="1">IFERROR(IF(ההלוואה_לא_שולמה*ההלוואה_תקינה,סכום_ריבית,0), 0)</f>
        <v>0</v>
      </c>
      <c r="H203" s="10">
        <f ca="1">IFERROR(IF(ההלוואה_לא_שולמה*ההלוואה_תקינה,יתרת_סגירה,0), 0)</f>
        <v>0</v>
      </c>
    </row>
    <row r="204" spans="2:8" ht="20.100000000000001" customHeight="1" x14ac:dyDescent="0.2">
      <c r="B204" s="5" t="str">
        <f ca="1">IFERROR(IF(ההלוואה_לא_שולמה*ההלוואה_תקינה,מספר_תשלום,""), "")</f>
        <v/>
      </c>
      <c r="C204" s="6">
        <f ca="1">IFERROR(IF(ההלוואה_לא_שולמה*ההלוואה_תקינה,תאריך_תשלום,תאריך_התחלה_של_הלוואה), תאריך_התחלה_של_הלוואה)</f>
        <v>45648</v>
      </c>
      <c r="D204" s="10" t="str">
        <f ca="1">IFERROR(IF(ההלוואה_לא_שולמה*ההלוואה_תקינה,ערך_הלוואה,""), "")</f>
        <v/>
      </c>
      <c r="E204" s="10">
        <f ca="1">IFERROR(IF(ההלוואה_לא_שולמה*ההלוואה_תקינה,תשלום_חודשי,0), 0)</f>
        <v>0</v>
      </c>
      <c r="F204" s="10">
        <f ca="1">IFERROR(IF(ההלוואה_לא_שולמה*ההלוואה_תקינה,קרן,0), 0)</f>
        <v>0</v>
      </c>
      <c r="G204" s="10">
        <f ca="1">IFERROR(IF(ההלוואה_לא_שולמה*ההלוואה_תקינה,סכום_ריבית,0), 0)</f>
        <v>0</v>
      </c>
      <c r="H204" s="10">
        <f ca="1">IFERROR(IF(ההלוואה_לא_שולמה*ההלוואה_תקינה,יתרת_סגירה,0), 0)</f>
        <v>0</v>
      </c>
    </row>
    <row r="205" spans="2:8" ht="20.100000000000001" customHeight="1" x14ac:dyDescent="0.2">
      <c r="B205" s="5" t="str">
        <f ca="1">IFERROR(IF(ההלוואה_לא_שולמה*ההלוואה_תקינה,מספר_תשלום,""), "")</f>
        <v/>
      </c>
      <c r="C205" s="6">
        <f ca="1">IFERROR(IF(ההלוואה_לא_שולמה*ההלוואה_תקינה,תאריך_תשלום,תאריך_התחלה_של_הלוואה), תאריך_התחלה_של_הלוואה)</f>
        <v>45648</v>
      </c>
      <c r="D205" s="10" t="str">
        <f ca="1">IFERROR(IF(ההלוואה_לא_שולמה*ההלוואה_תקינה,ערך_הלוואה,""), "")</f>
        <v/>
      </c>
      <c r="E205" s="10">
        <f ca="1">IFERROR(IF(ההלוואה_לא_שולמה*ההלוואה_תקינה,תשלום_חודשי,0), 0)</f>
        <v>0</v>
      </c>
      <c r="F205" s="10">
        <f ca="1">IFERROR(IF(ההלוואה_לא_שולמה*ההלוואה_תקינה,קרן,0), 0)</f>
        <v>0</v>
      </c>
      <c r="G205" s="10">
        <f ca="1">IFERROR(IF(ההלוואה_לא_שולמה*ההלוואה_תקינה,סכום_ריבית,0), 0)</f>
        <v>0</v>
      </c>
      <c r="H205" s="10">
        <f ca="1">IFERROR(IF(ההלוואה_לא_שולמה*ההלוואה_תקינה,יתרת_סגירה,0), 0)</f>
        <v>0</v>
      </c>
    </row>
    <row r="206" spans="2:8" ht="20.100000000000001" customHeight="1" x14ac:dyDescent="0.2">
      <c r="B206" s="5" t="str">
        <f ca="1">IFERROR(IF(ההלוואה_לא_שולמה*ההלוואה_תקינה,מספר_תשלום,""), "")</f>
        <v/>
      </c>
      <c r="C206" s="6">
        <f ca="1">IFERROR(IF(ההלוואה_לא_שולמה*ההלוואה_תקינה,תאריך_תשלום,תאריך_התחלה_של_הלוואה), תאריך_התחלה_של_הלוואה)</f>
        <v>45648</v>
      </c>
      <c r="D206" s="10" t="str">
        <f ca="1">IFERROR(IF(ההלוואה_לא_שולמה*ההלוואה_תקינה,ערך_הלוואה,""), "")</f>
        <v/>
      </c>
      <c r="E206" s="10">
        <f ca="1">IFERROR(IF(ההלוואה_לא_שולמה*ההלוואה_תקינה,תשלום_חודשי,0), 0)</f>
        <v>0</v>
      </c>
      <c r="F206" s="10">
        <f ca="1">IFERROR(IF(ההלוואה_לא_שולמה*ההלוואה_תקינה,קרן,0), 0)</f>
        <v>0</v>
      </c>
      <c r="G206" s="10">
        <f ca="1">IFERROR(IF(ההלוואה_לא_שולמה*ההלוואה_תקינה,סכום_ריבית,0), 0)</f>
        <v>0</v>
      </c>
      <c r="H206" s="10">
        <f ca="1">IFERROR(IF(ההלוואה_לא_שולמה*ההלוואה_תקינה,יתרת_סגירה,0), 0)</f>
        <v>0</v>
      </c>
    </row>
    <row r="207" spans="2:8" ht="20.100000000000001" customHeight="1" x14ac:dyDescent="0.2">
      <c r="B207" s="5" t="str">
        <f ca="1">IFERROR(IF(ההלוואה_לא_שולמה*ההלוואה_תקינה,מספר_תשלום,""), "")</f>
        <v/>
      </c>
      <c r="C207" s="6">
        <f ca="1">IFERROR(IF(ההלוואה_לא_שולמה*ההלוואה_תקינה,תאריך_תשלום,תאריך_התחלה_של_הלוואה), תאריך_התחלה_של_הלוואה)</f>
        <v>45648</v>
      </c>
      <c r="D207" s="10" t="str">
        <f ca="1">IFERROR(IF(ההלוואה_לא_שולמה*ההלוואה_תקינה,ערך_הלוואה,""), "")</f>
        <v/>
      </c>
      <c r="E207" s="10">
        <f ca="1">IFERROR(IF(ההלוואה_לא_שולמה*ההלוואה_תקינה,תשלום_חודשי,0), 0)</f>
        <v>0</v>
      </c>
      <c r="F207" s="10">
        <f ca="1">IFERROR(IF(ההלוואה_לא_שולמה*ההלוואה_תקינה,קרן,0), 0)</f>
        <v>0</v>
      </c>
      <c r="G207" s="10">
        <f ca="1">IFERROR(IF(ההלוואה_לא_שולמה*ההלוואה_תקינה,סכום_ריבית,0), 0)</f>
        <v>0</v>
      </c>
      <c r="H207" s="10">
        <f ca="1">IFERROR(IF(ההלוואה_לא_שולמה*ההלוואה_תקינה,יתרת_סגירה,0), 0)</f>
        <v>0</v>
      </c>
    </row>
    <row r="208" spans="2:8" ht="20.100000000000001" customHeight="1" x14ac:dyDescent="0.2">
      <c r="B208" s="5" t="str">
        <f ca="1">IFERROR(IF(ההלוואה_לא_שולמה*ההלוואה_תקינה,מספר_תשלום,""), "")</f>
        <v/>
      </c>
      <c r="C208" s="6">
        <f ca="1">IFERROR(IF(ההלוואה_לא_שולמה*ההלוואה_תקינה,תאריך_תשלום,תאריך_התחלה_של_הלוואה), תאריך_התחלה_של_הלוואה)</f>
        <v>45648</v>
      </c>
      <c r="D208" s="10" t="str">
        <f ca="1">IFERROR(IF(ההלוואה_לא_שולמה*ההלוואה_תקינה,ערך_הלוואה,""), "")</f>
        <v/>
      </c>
      <c r="E208" s="10">
        <f ca="1">IFERROR(IF(ההלוואה_לא_שולמה*ההלוואה_תקינה,תשלום_חודשי,0), 0)</f>
        <v>0</v>
      </c>
      <c r="F208" s="10">
        <f ca="1">IFERROR(IF(ההלוואה_לא_שולמה*ההלוואה_תקינה,קרן,0), 0)</f>
        <v>0</v>
      </c>
      <c r="G208" s="10">
        <f ca="1">IFERROR(IF(ההלוואה_לא_שולמה*ההלוואה_תקינה,סכום_ריבית,0), 0)</f>
        <v>0</v>
      </c>
      <c r="H208" s="10">
        <f ca="1">IFERROR(IF(ההלוואה_לא_שולמה*ההלוואה_תקינה,יתרת_סגירה,0), 0)</f>
        <v>0</v>
      </c>
    </row>
    <row r="209" spans="2:8" ht="20.100000000000001" customHeight="1" x14ac:dyDescent="0.2">
      <c r="B209" s="5" t="str">
        <f ca="1">IFERROR(IF(ההלוואה_לא_שולמה*ההלוואה_תקינה,מספר_תשלום,""), "")</f>
        <v/>
      </c>
      <c r="C209" s="6">
        <f ca="1">IFERROR(IF(ההלוואה_לא_שולמה*ההלוואה_תקינה,תאריך_תשלום,תאריך_התחלה_של_הלוואה), תאריך_התחלה_של_הלוואה)</f>
        <v>45648</v>
      </c>
      <c r="D209" s="10" t="str">
        <f ca="1">IFERROR(IF(ההלוואה_לא_שולמה*ההלוואה_תקינה,ערך_הלוואה,""), "")</f>
        <v/>
      </c>
      <c r="E209" s="10">
        <f ca="1">IFERROR(IF(ההלוואה_לא_שולמה*ההלוואה_תקינה,תשלום_חודשי,0), 0)</f>
        <v>0</v>
      </c>
      <c r="F209" s="10">
        <f ca="1">IFERROR(IF(ההלוואה_לא_שולמה*ההלוואה_תקינה,קרן,0), 0)</f>
        <v>0</v>
      </c>
      <c r="G209" s="10">
        <f ca="1">IFERROR(IF(ההלוואה_לא_שולמה*ההלוואה_תקינה,סכום_ריבית,0), 0)</f>
        <v>0</v>
      </c>
      <c r="H209" s="10">
        <f ca="1">IFERROR(IF(ההלוואה_לא_שולמה*ההלוואה_תקינה,יתרת_סגירה,0), 0)</f>
        <v>0</v>
      </c>
    </row>
    <row r="210" spans="2:8" ht="20.100000000000001" customHeight="1" x14ac:dyDescent="0.2">
      <c r="B210" s="5" t="str">
        <f ca="1">IFERROR(IF(ההלוואה_לא_שולמה*ההלוואה_תקינה,מספר_תשלום,""), "")</f>
        <v/>
      </c>
      <c r="C210" s="6">
        <f ca="1">IFERROR(IF(ההלוואה_לא_שולמה*ההלוואה_תקינה,תאריך_תשלום,תאריך_התחלה_של_הלוואה), תאריך_התחלה_של_הלוואה)</f>
        <v>45648</v>
      </c>
      <c r="D210" s="10" t="str">
        <f ca="1">IFERROR(IF(ההלוואה_לא_שולמה*ההלוואה_תקינה,ערך_הלוואה,""), "")</f>
        <v/>
      </c>
      <c r="E210" s="10">
        <f ca="1">IFERROR(IF(ההלוואה_לא_שולמה*ההלוואה_תקינה,תשלום_חודשי,0), 0)</f>
        <v>0</v>
      </c>
      <c r="F210" s="10">
        <f ca="1">IFERROR(IF(ההלוואה_לא_שולמה*ההלוואה_תקינה,קרן,0), 0)</f>
        <v>0</v>
      </c>
      <c r="G210" s="10">
        <f ca="1">IFERROR(IF(ההלוואה_לא_שולמה*ההלוואה_תקינה,סכום_ריבית,0), 0)</f>
        <v>0</v>
      </c>
      <c r="H210" s="10">
        <f ca="1">IFERROR(IF(ההלוואה_לא_שולמה*ההלוואה_תקינה,יתרת_סגירה,0), 0)</f>
        <v>0</v>
      </c>
    </row>
    <row r="211" spans="2:8" ht="20.100000000000001" customHeight="1" x14ac:dyDescent="0.2">
      <c r="B211" s="5" t="str">
        <f ca="1">IFERROR(IF(ההלוואה_לא_שולמה*ההלוואה_תקינה,מספר_תשלום,""), "")</f>
        <v/>
      </c>
      <c r="C211" s="6">
        <f ca="1">IFERROR(IF(ההלוואה_לא_שולמה*ההלוואה_תקינה,תאריך_תשלום,תאריך_התחלה_של_הלוואה), תאריך_התחלה_של_הלוואה)</f>
        <v>45648</v>
      </c>
      <c r="D211" s="10" t="str">
        <f ca="1">IFERROR(IF(ההלוואה_לא_שולמה*ההלוואה_תקינה,ערך_הלוואה,""), "")</f>
        <v/>
      </c>
      <c r="E211" s="10">
        <f ca="1">IFERROR(IF(ההלוואה_לא_שולמה*ההלוואה_תקינה,תשלום_חודשי,0), 0)</f>
        <v>0</v>
      </c>
      <c r="F211" s="10">
        <f ca="1">IFERROR(IF(ההלוואה_לא_שולמה*ההלוואה_תקינה,קרן,0), 0)</f>
        <v>0</v>
      </c>
      <c r="G211" s="10">
        <f ca="1">IFERROR(IF(ההלוואה_לא_שולמה*ההלוואה_תקינה,סכום_ריבית,0), 0)</f>
        <v>0</v>
      </c>
      <c r="H211" s="10">
        <f ca="1">IFERROR(IF(ההלוואה_לא_שולמה*ההלוואה_תקינה,יתרת_סגירה,0), 0)</f>
        <v>0</v>
      </c>
    </row>
    <row r="212" spans="2:8" ht="20.100000000000001" customHeight="1" x14ac:dyDescent="0.2">
      <c r="B212" s="5" t="str">
        <f ca="1">IFERROR(IF(ההלוואה_לא_שולמה*ההלוואה_תקינה,מספר_תשלום,""), "")</f>
        <v/>
      </c>
      <c r="C212" s="6">
        <f ca="1">IFERROR(IF(ההלוואה_לא_שולמה*ההלוואה_תקינה,תאריך_תשלום,תאריך_התחלה_של_הלוואה), תאריך_התחלה_של_הלוואה)</f>
        <v>45648</v>
      </c>
      <c r="D212" s="10" t="str">
        <f ca="1">IFERROR(IF(ההלוואה_לא_שולמה*ההלוואה_תקינה,ערך_הלוואה,""), "")</f>
        <v/>
      </c>
      <c r="E212" s="10">
        <f ca="1">IFERROR(IF(ההלוואה_לא_שולמה*ההלוואה_תקינה,תשלום_חודשי,0), 0)</f>
        <v>0</v>
      </c>
      <c r="F212" s="10">
        <f ca="1">IFERROR(IF(ההלוואה_לא_שולמה*ההלוואה_תקינה,קרן,0), 0)</f>
        <v>0</v>
      </c>
      <c r="G212" s="10">
        <f ca="1">IFERROR(IF(ההלוואה_לא_שולמה*ההלוואה_תקינה,סכום_ריבית,0), 0)</f>
        <v>0</v>
      </c>
      <c r="H212" s="10">
        <f ca="1">IFERROR(IF(ההלוואה_לא_שולמה*ההלוואה_תקינה,יתרת_סגירה,0), 0)</f>
        <v>0</v>
      </c>
    </row>
    <row r="213" spans="2:8" ht="20.100000000000001" customHeight="1" x14ac:dyDescent="0.2">
      <c r="B213" s="5" t="str">
        <f ca="1">IFERROR(IF(ההלוואה_לא_שולמה*ההלוואה_תקינה,מספר_תשלום,""), "")</f>
        <v/>
      </c>
      <c r="C213" s="6">
        <f ca="1">IFERROR(IF(ההלוואה_לא_שולמה*ההלוואה_תקינה,תאריך_תשלום,תאריך_התחלה_של_הלוואה), תאריך_התחלה_של_הלוואה)</f>
        <v>45648</v>
      </c>
      <c r="D213" s="10" t="str">
        <f ca="1">IFERROR(IF(ההלוואה_לא_שולמה*ההלוואה_תקינה,ערך_הלוואה,""), "")</f>
        <v/>
      </c>
      <c r="E213" s="10">
        <f ca="1">IFERROR(IF(ההלוואה_לא_שולמה*ההלוואה_תקינה,תשלום_חודשי,0), 0)</f>
        <v>0</v>
      </c>
      <c r="F213" s="10">
        <f ca="1">IFERROR(IF(ההלוואה_לא_שולמה*ההלוואה_תקינה,קרן,0), 0)</f>
        <v>0</v>
      </c>
      <c r="G213" s="10">
        <f ca="1">IFERROR(IF(ההלוואה_לא_שולמה*ההלוואה_תקינה,סכום_ריבית,0), 0)</f>
        <v>0</v>
      </c>
      <c r="H213" s="10">
        <f ca="1">IFERROR(IF(ההלוואה_לא_שולמה*ההלוואה_תקינה,יתרת_סגירה,0), 0)</f>
        <v>0</v>
      </c>
    </row>
    <row r="214" spans="2:8" ht="20.100000000000001" customHeight="1" x14ac:dyDescent="0.2">
      <c r="B214" s="5" t="str">
        <f ca="1">IFERROR(IF(ההלוואה_לא_שולמה*ההלוואה_תקינה,מספר_תשלום,""), "")</f>
        <v/>
      </c>
      <c r="C214" s="6">
        <f ca="1">IFERROR(IF(ההלוואה_לא_שולמה*ההלוואה_תקינה,תאריך_תשלום,תאריך_התחלה_של_הלוואה), תאריך_התחלה_של_הלוואה)</f>
        <v>45648</v>
      </c>
      <c r="D214" s="10" t="str">
        <f ca="1">IFERROR(IF(ההלוואה_לא_שולמה*ההלוואה_תקינה,ערך_הלוואה,""), "")</f>
        <v/>
      </c>
      <c r="E214" s="10">
        <f ca="1">IFERROR(IF(ההלוואה_לא_שולמה*ההלוואה_תקינה,תשלום_חודשי,0), 0)</f>
        <v>0</v>
      </c>
      <c r="F214" s="10">
        <f ca="1">IFERROR(IF(ההלוואה_לא_שולמה*ההלוואה_תקינה,קרן,0), 0)</f>
        <v>0</v>
      </c>
      <c r="G214" s="10">
        <f ca="1">IFERROR(IF(ההלוואה_לא_שולמה*ההלוואה_תקינה,סכום_ריבית,0), 0)</f>
        <v>0</v>
      </c>
      <c r="H214" s="10">
        <f ca="1">IFERROR(IF(ההלוואה_לא_שולמה*ההלוואה_תקינה,יתרת_סגירה,0), 0)</f>
        <v>0</v>
      </c>
    </row>
    <row r="215" spans="2:8" ht="20.100000000000001" customHeight="1" x14ac:dyDescent="0.2">
      <c r="B215" s="5" t="str">
        <f ca="1">IFERROR(IF(ההלוואה_לא_שולמה*ההלוואה_תקינה,מספר_תשלום,""), "")</f>
        <v/>
      </c>
      <c r="C215" s="6">
        <f ca="1">IFERROR(IF(ההלוואה_לא_שולמה*ההלוואה_תקינה,תאריך_תשלום,תאריך_התחלה_של_הלוואה), תאריך_התחלה_של_הלוואה)</f>
        <v>45648</v>
      </c>
      <c r="D215" s="10" t="str">
        <f ca="1">IFERROR(IF(ההלוואה_לא_שולמה*ההלוואה_תקינה,ערך_הלוואה,""), "")</f>
        <v/>
      </c>
      <c r="E215" s="10">
        <f ca="1">IFERROR(IF(ההלוואה_לא_שולמה*ההלוואה_תקינה,תשלום_חודשי,0), 0)</f>
        <v>0</v>
      </c>
      <c r="F215" s="10">
        <f ca="1">IFERROR(IF(ההלוואה_לא_שולמה*ההלוואה_תקינה,קרן,0), 0)</f>
        <v>0</v>
      </c>
      <c r="G215" s="10">
        <f ca="1">IFERROR(IF(ההלוואה_לא_שולמה*ההלוואה_תקינה,סכום_ריבית,0), 0)</f>
        <v>0</v>
      </c>
      <c r="H215" s="10">
        <f ca="1">IFERROR(IF(ההלוואה_לא_שולמה*ההלוואה_תקינה,יתרת_סגירה,0), 0)</f>
        <v>0</v>
      </c>
    </row>
    <row r="216" spans="2:8" ht="20.100000000000001" customHeight="1" x14ac:dyDescent="0.2">
      <c r="B216" s="5" t="str">
        <f ca="1">IFERROR(IF(ההלוואה_לא_שולמה*ההלוואה_תקינה,מספר_תשלום,""), "")</f>
        <v/>
      </c>
      <c r="C216" s="6">
        <f ca="1">IFERROR(IF(ההלוואה_לא_שולמה*ההלוואה_תקינה,תאריך_תשלום,תאריך_התחלה_של_הלוואה), תאריך_התחלה_של_הלוואה)</f>
        <v>45648</v>
      </c>
      <c r="D216" s="10" t="str">
        <f ca="1">IFERROR(IF(ההלוואה_לא_שולמה*ההלוואה_תקינה,ערך_הלוואה,""), "")</f>
        <v/>
      </c>
      <c r="E216" s="10">
        <f ca="1">IFERROR(IF(ההלוואה_לא_שולמה*ההלוואה_תקינה,תשלום_חודשי,0), 0)</f>
        <v>0</v>
      </c>
      <c r="F216" s="10">
        <f ca="1">IFERROR(IF(ההלוואה_לא_שולמה*ההלוואה_תקינה,קרן,0), 0)</f>
        <v>0</v>
      </c>
      <c r="G216" s="10">
        <f ca="1">IFERROR(IF(ההלוואה_לא_שולמה*ההלוואה_תקינה,סכום_ריבית,0), 0)</f>
        <v>0</v>
      </c>
      <c r="H216" s="10">
        <f ca="1">IFERROR(IF(ההלוואה_לא_שולמה*ההלוואה_תקינה,יתרת_סגירה,0), 0)</f>
        <v>0</v>
      </c>
    </row>
    <row r="217" spans="2:8" ht="20.100000000000001" customHeight="1" x14ac:dyDescent="0.2">
      <c r="B217" s="5" t="str">
        <f ca="1">IFERROR(IF(ההלוואה_לא_שולמה*ההלוואה_תקינה,מספר_תשלום,""), "")</f>
        <v/>
      </c>
      <c r="C217" s="6">
        <f ca="1">IFERROR(IF(ההלוואה_לא_שולמה*ההלוואה_תקינה,תאריך_תשלום,תאריך_התחלה_של_הלוואה), תאריך_התחלה_של_הלוואה)</f>
        <v>45648</v>
      </c>
      <c r="D217" s="10" t="str">
        <f ca="1">IFERROR(IF(ההלוואה_לא_שולמה*ההלוואה_תקינה,ערך_הלוואה,""), "")</f>
        <v/>
      </c>
      <c r="E217" s="10">
        <f ca="1">IFERROR(IF(ההלוואה_לא_שולמה*ההלוואה_תקינה,תשלום_חודשי,0), 0)</f>
        <v>0</v>
      </c>
      <c r="F217" s="10">
        <f ca="1">IFERROR(IF(ההלוואה_לא_שולמה*ההלוואה_תקינה,קרן,0), 0)</f>
        <v>0</v>
      </c>
      <c r="G217" s="10">
        <f ca="1">IFERROR(IF(ההלוואה_לא_שולמה*ההלוואה_תקינה,סכום_ריבית,0), 0)</f>
        <v>0</v>
      </c>
      <c r="H217" s="10">
        <f ca="1">IFERROR(IF(ההלוואה_לא_שולמה*ההלוואה_תקינה,יתרת_סגירה,0), 0)</f>
        <v>0</v>
      </c>
    </row>
    <row r="218" spans="2:8" ht="20.100000000000001" customHeight="1" x14ac:dyDescent="0.2">
      <c r="B218" s="5" t="str">
        <f ca="1">IFERROR(IF(ההלוואה_לא_שולמה*ההלוואה_תקינה,מספר_תשלום,""), "")</f>
        <v/>
      </c>
      <c r="C218" s="6">
        <f ca="1">IFERROR(IF(ההלוואה_לא_שולמה*ההלוואה_תקינה,תאריך_תשלום,תאריך_התחלה_של_הלוואה), תאריך_התחלה_של_הלוואה)</f>
        <v>45648</v>
      </c>
      <c r="D218" s="10" t="str">
        <f ca="1">IFERROR(IF(ההלוואה_לא_שולמה*ההלוואה_תקינה,ערך_הלוואה,""), "")</f>
        <v/>
      </c>
      <c r="E218" s="10">
        <f ca="1">IFERROR(IF(ההלוואה_לא_שולמה*ההלוואה_תקינה,תשלום_חודשי,0), 0)</f>
        <v>0</v>
      </c>
      <c r="F218" s="10">
        <f ca="1">IFERROR(IF(ההלוואה_לא_שולמה*ההלוואה_תקינה,קרן,0), 0)</f>
        <v>0</v>
      </c>
      <c r="G218" s="10">
        <f ca="1">IFERROR(IF(ההלוואה_לא_שולמה*ההלוואה_תקינה,סכום_ריבית,0), 0)</f>
        <v>0</v>
      </c>
      <c r="H218" s="10">
        <f ca="1">IFERROR(IF(ההלוואה_לא_שולמה*ההלוואה_תקינה,יתרת_סגירה,0), 0)</f>
        <v>0</v>
      </c>
    </row>
    <row r="219" spans="2:8" ht="20.100000000000001" customHeight="1" x14ac:dyDescent="0.2">
      <c r="B219" s="5" t="str">
        <f ca="1">IFERROR(IF(ההלוואה_לא_שולמה*ההלוואה_תקינה,מספר_תשלום,""), "")</f>
        <v/>
      </c>
      <c r="C219" s="6">
        <f ca="1">IFERROR(IF(ההלוואה_לא_שולמה*ההלוואה_תקינה,תאריך_תשלום,תאריך_התחלה_של_הלוואה), תאריך_התחלה_של_הלוואה)</f>
        <v>45648</v>
      </c>
      <c r="D219" s="10" t="str">
        <f ca="1">IFERROR(IF(ההלוואה_לא_שולמה*ההלוואה_תקינה,ערך_הלוואה,""), "")</f>
        <v/>
      </c>
      <c r="E219" s="10">
        <f ca="1">IFERROR(IF(ההלוואה_לא_שולמה*ההלוואה_תקינה,תשלום_חודשי,0), 0)</f>
        <v>0</v>
      </c>
      <c r="F219" s="10">
        <f ca="1">IFERROR(IF(ההלוואה_לא_שולמה*ההלוואה_תקינה,קרן,0), 0)</f>
        <v>0</v>
      </c>
      <c r="G219" s="10">
        <f ca="1">IFERROR(IF(ההלוואה_לא_שולמה*ההלוואה_תקינה,סכום_ריבית,0), 0)</f>
        <v>0</v>
      </c>
      <c r="H219" s="10">
        <f ca="1">IFERROR(IF(ההלוואה_לא_שולמה*ההלוואה_תקינה,יתרת_סגירה,0), 0)</f>
        <v>0</v>
      </c>
    </row>
    <row r="220" spans="2:8" ht="20.100000000000001" customHeight="1" x14ac:dyDescent="0.2">
      <c r="B220" s="5" t="str">
        <f ca="1">IFERROR(IF(ההלוואה_לא_שולמה*ההלוואה_תקינה,מספר_תשלום,""), "")</f>
        <v/>
      </c>
      <c r="C220" s="6">
        <f ca="1">IFERROR(IF(ההלוואה_לא_שולמה*ההלוואה_תקינה,תאריך_תשלום,תאריך_התחלה_של_הלוואה), תאריך_התחלה_של_הלוואה)</f>
        <v>45648</v>
      </c>
      <c r="D220" s="10" t="str">
        <f ca="1">IFERROR(IF(ההלוואה_לא_שולמה*ההלוואה_תקינה,ערך_הלוואה,""), "")</f>
        <v/>
      </c>
      <c r="E220" s="10">
        <f ca="1">IFERROR(IF(ההלוואה_לא_שולמה*ההלוואה_תקינה,תשלום_חודשי,0), 0)</f>
        <v>0</v>
      </c>
      <c r="F220" s="10">
        <f ca="1">IFERROR(IF(ההלוואה_לא_שולמה*ההלוואה_תקינה,קרן,0), 0)</f>
        <v>0</v>
      </c>
      <c r="G220" s="10">
        <f ca="1">IFERROR(IF(ההלוואה_לא_שולמה*ההלוואה_תקינה,סכום_ריבית,0), 0)</f>
        <v>0</v>
      </c>
      <c r="H220" s="10">
        <f ca="1">IFERROR(IF(ההלוואה_לא_שולמה*ההלוואה_תקינה,יתרת_סגירה,0), 0)</f>
        <v>0</v>
      </c>
    </row>
    <row r="221" spans="2:8" ht="20.100000000000001" customHeight="1" x14ac:dyDescent="0.2">
      <c r="B221" s="5" t="str">
        <f ca="1">IFERROR(IF(ההלוואה_לא_שולמה*ההלוואה_תקינה,מספר_תשלום,""), "")</f>
        <v/>
      </c>
      <c r="C221" s="6">
        <f ca="1">IFERROR(IF(ההלוואה_לא_שולמה*ההלוואה_תקינה,תאריך_תשלום,תאריך_התחלה_של_הלוואה), תאריך_התחלה_של_הלוואה)</f>
        <v>45648</v>
      </c>
      <c r="D221" s="10" t="str">
        <f ca="1">IFERROR(IF(ההלוואה_לא_שולמה*ההלוואה_תקינה,ערך_הלוואה,""), "")</f>
        <v/>
      </c>
      <c r="E221" s="10">
        <f ca="1">IFERROR(IF(ההלוואה_לא_שולמה*ההלוואה_תקינה,תשלום_חודשי,0), 0)</f>
        <v>0</v>
      </c>
      <c r="F221" s="10">
        <f ca="1">IFERROR(IF(ההלוואה_לא_שולמה*ההלוואה_תקינה,קרן,0), 0)</f>
        <v>0</v>
      </c>
      <c r="G221" s="10">
        <f ca="1">IFERROR(IF(ההלוואה_לא_שולמה*ההלוואה_תקינה,סכום_ריבית,0), 0)</f>
        <v>0</v>
      </c>
      <c r="H221" s="10">
        <f ca="1">IFERROR(IF(ההלוואה_לא_שולמה*ההלוואה_תקינה,יתרת_סגירה,0), 0)</f>
        <v>0</v>
      </c>
    </row>
    <row r="222" spans="2:8" ht="20.100000000000001" customHeight="1" x14ac:dyDescent="0.2">
      <c r="B222" s="5" t="str">
        <f ca="1">IFERROR(IF(ההלוואה_לא_שולמה*ההלוואה_תקינה,מספר_תשלום,""), "")</f>
        <v/>
      </c>
      <c r="C222" s="6">
        <f ca="1">IFERROR(IF(ההלוואה_לא_שולמה*ההלוואה_תקינה,תאריך_תשלום,תאריך_התחלה_של_הלוואה), תאריך_התחלה_של_הלוואה)</f>
        <v>45648</v>
      </c>
      <c r="D222" s="10" t="str">
        <f ca="1">IFERROR(IF(ההלוואה_לא_שולמה*ההלוואה_תקינה,ערך_הלוואה,""), "")</f>
        <v/>
      </c>
      <c r="E222" s="10">
        <f ca="1">IFERROR(IF(ההלוואה_לא_שולמה*ההלוואה_תקינה,תשלום_חודשי,0), 0)</f>
        <v>0</v>
      </c>
      <c r="F222" s="10">
        <f ca="1">IFERROR(IF(ההלוואה_לא_שולמה*ההלוואה_תקינה,קרן,0), 0)</f>
        <v>0</v>
      </c>
      <c r="G222" s="10">
        <f ca="1">IFERROR(IF(ההלוואה_לא_שולמה*ההלוואה_תקינה,סכום_ריבית,0), 0)</f>
        <v>0</v>
      </c>
      <c r="H222" s="10">
        <f ca="1">IFERROR(IF(ההלוואה_לא_שולמה*ההלוואה_תקינה,יתרת_סגירה,0), 0)</f>
        <v>0</v>
      </c>
    </row>
    <row r="223" spans="2:8" ht="20.100000000000001" customHeight="1" x14ac:dyDescent="0.2">
      <c r="B223" s="5" t="str">
        <f ca="1">IFERROR(IF(ההלוואה_לא_שולמה*ההלוואה_תקינה,מספר_תשלום,""), "")</f>
        <v/>
      </c>
      <c r="C223" s="6">
        <f ca="1">IFERROR(IF(ההלוואה_לא_שולמה*ההלוואה_תקינה,תאריך_תשלום,תאריך_התחלה_של_הלוואה), תאריך_התחלה_של_הלוואה)</f>
        <v>45648</v>
      </c>
      <c r="D223" s="10" t="str">
        <f ca="1">IFERROR(IF(ההלוואה_לא_שולמה*ההלוואה_תקינה,ערך_הלוואה,""), "")</f>
        <v/>
      </c>
      <c r="E223" s="10">
        <f ca="1">IFERROR(IF(ההלוואה_לא_שולמה*ההלוואה_תקינה,תשלום_חודשי,0), 0)</f>
        <v>0</v>
      </c>
      <c r="F223" s="10">
        <f ca="1">IFERROR(IF(ההלוואה_לא_שולמה*ההלוואה_תקינה,קרן,0), 0)</f>
        <v>0</v>
      </c>
      <c r="G223" s="10">
        <f ca="1">IFERROR(IF(ההלוואה_לא_שולמה*ההלוואה_תקינה,סכום_ריבית,0), 0)</f>
        <v>0</v>
      </c>
      <c r="H223" s="10">
        <f ca="1">IFERROR(IF(ההלוואה_לא_שולמה*ההלוואה_תקינה,יתרת_סגירה,0), 0)</f>
        <v>0</v>
      </c>
    </row>
    <row r="224" spans="2:8" ht="20.100000000000001" customHeight="1" x14ac:dyDescent="0.2">
      <c r="B224" s="5" t="str">
        <f ca="1">IFERROR(IF(ההלוואה_לא_שולמה*ההלוואה_תקינה,מספר_תשלום,""), "")</f>
        <v/>
      </c>
      <c r="C224" s="6">
        <f ca="1">IFERROR(IF(ההלוואה_לא_שולמה*ההלוואה_תקינה,תאריך_תשלום,תאריך_התחלה_של_הלוואה), תאריך_התחלה_של_הלוואה)</f>
        <v>45648</v>
      </c>
      <c r="D224" s="10" t="str">
        <f ca="1">IFERROR(IF(ההלוואה_לא_שולמה*ההלוואה_תקינה,ערך_הלוואה,""), "")</f>
        <v/>
      </c>
      <c r="E224" s="10">
        <f ca="1">IFERROR(IF(ההלוואה_לא_שולמה*ההלוואה_תקינה,תשלום_חודשי,0), 0)</f>
        <v>0</v>
      </c>
      <c r="F224" s="10">
        <f ca="1">IFERROR(IF(ההלוואה_לא_שולמה*ההלוואה_תקינה,קרן,0), 0)</f>
        <v>0</v>
      </c>
      <c r="G224" s="10">
        <f ca="1">IFERROR(IF(ההלוואה_לא_שולמה*ההלוואה_תקינה,סכום_ריבית,0), 0)</f>
        <v>0</v>
      </c>
      <c r="H224" s="10">
        <f ca="1">IFERROR(IF(ההלוואה_לא_שולמה*ההלוואה_תקינה,יתרת_סגירה,0), 0)</f>
        <v>0</v>
      </c>
    </row>
    <row r="225" spans="2:8" ht="20.100000000000001" customHeight="1" x14ac:dyDescent="0.2">
      <c r="B225" s="5" t="str">
        <f ca="1">IFERROR(IF(ההלוואה_לא_שולמה*ההלוואה_תקינה,מספר_תשלום,""), "")</f>
        <v/>
      </c>
      <c r="C225" s="6">
        <f ca="1">IFERROR(IF(ההלוואה_לא_שולמה*ההלוואה_תקינה,תאריך_תשלום,תאריך_התחלה_של_הלוואה), תאריך_התחלה_של_הלוואה)</f>
        <v>45648</v>
      </c>
      <c r="D225" s="10" t="str">
        <f ca="1">IFERROR(IF(ההלוואה_לא_שולמה*ההלוואה_תקינה,ערך_הלוואה,""), "")</f>
        <v/>
      </c>
      <c r="E225" s="10">
        <f ca="1">IFERROR(IF(ההלוואה_לא_שולמה*ההלוואה_תקינה,תשלום_חודשי,0), 0)</f>
        <v>0</v>
      </c>
      <c r="F225" s="10">
        <f ca="1">IFERROR(IF(ההלוואה_לא_שולמה*ההלוואה_תקינה,קרן,0), 0)</f>
        <v>0</v>
      </c>
      <c r="G225" s="10">
        <f ca="1">IFERROR(IF(ההלוואה_לא_שולמה*ההלוואה_תקינה,סכום_ריבית,0), 0)</f>
        <v>0</v>
      </c>
      <c r="H225" s="10">
        <f ca="1">IFERROR(IF(ההלוואה_לא_שולמה*ההלוואה_תקינה,יתרת_סגירה,0), 0)</f>
        <v>0</v>
      </c>
    </row>
    <row r="226" spans="2:8" ht="20.100000000000001" customHeight="1" x14ac:dyDescent="0.2">
      <c r="B226" s="5" t="str">
        <f ca="1">IFERROR(IF(ההלוואה_לא_שולמה*ההלוואה_תקינה,מספר_תשלום,""), "")</f>
        <v/>
      </c>
      <c r="C226" s="6">
        <f ca="1">IFERROR(IF(ההלוואה_לא_שולמה*ההלוואה_תקינה,תאריך_תשלום,תאריך_התחלה_של_הלוואה), תאריך_התחלה_של_הלוואה)</f>
        <v>45648</v>
      </c>
      <c r="D226" s="10" t="str">
        <f ca="1">IFERROR(IF(ההלוואה_לא_שולמה*ההלוואה_תקינה,ערך_הלוואה,""), "")</f>
        <v/>
      </c>
      <c r="E226" s="10">
        <f ca="1">IFERROR(IF(ההלוואה_לא_שולמה*ההלוואה_תקינה,תשלום_חודשי,0), 0)</f>
        <v>0</v>
      </c>
      <c r="F226" s="10">
        <f ca="1">IFERROR(IF(ההלוואה_לא_שולמה*ההלוואה_תקינה,קרן,0), 0)</f>
        <v>0</v>
      </c>
      <c r="G226" s="10">
        <f ca="1">IFERROR(IF(ההלוואה_לא_שולמה*ההלוואה_תקינה,סכום_ריבית,0), 0)</f>
        <v>0</v>
      </c>
      <c r="H226" s="10">
        <f ca="1">IFERROR(IF(ההלוואה_לא_שולמה*ההלוואה_תקינה,יתרת_סגירה,0), 0)</f>
        <v>0</v>
      </c>
    </row>
    <row r="227" spans="2:8" ht="20.100000000000001" customHeight="1" x14ac:dyDescent="0.2">
      <c r="B227" s="5" t="str">
        <f ca="1">IFERROR(IF(ההלוואה_לא_שולמה*ההלוואה_תקינה,מספר_תשלום,""), "")</f>
        <v/>
      </c>
      <c r="C227" s="6">
        <f ca="1">IFERROR(IF(ההלוואה_לא_שולמה*ההלוואה_תקינה,תאריך_תשלום,תאריך_התחלה_של_הלוואה), תאריך_התחלה_של_הלוואה)</f>
        <v>45648</v>
      </c>
      <c r="D227" s="10" t="str">
        <f ca="1">IFERROR(IF(ההלוואה_לא_שולמה*ההלוואה_תקינה,ערך_הלוואה,""), "")</f>
        <v/>
      </c>
      <c r="E227" s="10">
        <f ca="1">IFERROR(IF(ההלוואה_לא_שולמה*ההלוואה_תקינה,תשלום_חודשי,0), 0)</f>
        <v>0</v>
      </c>
      <c r="F227" s="10">
        <f ca="1">IFERROR(IF(ההלוואה_לא_שולמה*ההלוואה_תקינה,קרן,0), 0)</f>
        <v>0</v>
      </c>
      <c r="G227" s="10">
        <f ca="1">IFERROR(IF(ההלוואה_לא_שולמה*ההלוואה_תקינה,סכום_ריבית,0), 0)</f>
        <v>0</v>
      </c>
      <c r="H227" s="10">
        <f ca="1">IFERROR(IF(ההלוואה_לא_שולמה*ההלוואה_תקינה,יתרת_סגירה,0), 0)</f>
        <v>0</v>
      </c>
    </row>
    <row r="228" spans="2:8" ht="20.100000000000001" customHeight="1" x14ac:dyDescent="0.2">
      <c r="B228" s="5" t="str">
        <f ca="1">IFERROR(IF(ההלוואה_לא_שולמה*ההלוואה_תקינה,מספר_תשלום,""), "")</f>
        <v/>
      </c>
      <c r="C228" s="6">
        <f ca="1">IFERROR(IF(ההלוואה_לא_שולמה*ההלוואה_תקינה,תאריך_תשלום,תאריך_התחלה_של_הלוואה), תאריך_התחלה_של_הלוואה)</f>
        <v>45648</v>
      </c>
      <c r="D228" s="10" t="str">
        <f ca="1">IFERROR(IF(ההלוואה_לא_שולמה*ההלוואה_תקינה,ערך_הלוואה,""), "")</f>
        <v/>
      </c>
      <c r="E228" s="10">
        <f ca="1">IFERROR(IF(ההלוואה_לא_שולמה*ההלוואה_תקינה,תשלום_חודשי,0), 0)</f>
        <v>0</v>
      </c>
      <c r="F228" s="10">
        <f ca="1">IFERROR(IF(ההלוואה_לא_שולמה*ההלוואה_תקינה,קרן,0), 0)</f>
        <v>0</v>
      </c>
      <c r="G228" s="10">
        <f ca="1">IFERROR(IF(ההלוואה_לא_שולמה*ההלוואה_תקינה,סכום_ריבית,0), 0)</f>
        <v>0</v>
      </c>
      <c r="H228" s="10">
        <f ca="1">IFERROR(IF(ההלוואה_לא_שולמה*ההלוואה_תקינה,יתרת_סגירה,0), 0)</f>
        <v>0</v>
      </c>
    </row>
    <row r="229" spans="2:8" ht="20.100000000000001" customHeight="1" x14ac:dyDescent="0.2">
      <c r="B229" s="5" t="str">
        <f ca="1">IFERROR(IF(ההלוואה_לא_שולמה*ההלוואה_תקינה,מספר_תשלום,""), "")</f>
        <v/>
      </c>
      <c r="C229" s="6">
        <f ca="1">IFERROR(IF(ההלוואה_לא_שולמה*ההלוואה_תקינה,תאריך_תשלום,תאריך_התחלה_של_הלוואה), תאריך_התחלה_של_הלוואה)</f>
        <v>45648</v>
      </c>
      <c r="D229" s="10" t="str">
        <f ca="1">IFERROR(IF(ההלוואה_לא_שולמה*ההלוואה_תקינה,ערך_הלוואה,""), "")</f>
        <v/>
      </c>
      <c r="E229" s="10">
        <f ca="1">IFERROR(IF(ההלוואה_לא_שולמה*ההלוואה_תקינה,תשלום_חודשי,0), 0)</f>
        <v>0</v>
      </c>
      <c r="F229" s="10">
        <f ca="1">IFERROR(IF(ההלוואה_לא_שולמה*ההלוואה_תקינה,קרן,0), 0)</f>
        <v>0</v>
      </c>
      <c r="G229" s="10">
        <f ca="1">IFERROR(IF(ההלוואה_לא_שולמה*ההלוואה_תקינה,סכום_ריבית,0), 0)</f>
        <v>0</v>
      </c>
      <c r="H229" s="10">
        <f ca="1">IFERROR(IF(ההלוואה_לא_שולמה*ההלוואה_תקינה,יתרת_סגירה,0), 0)</f>
        <v>0</v>
      </c>
    </row>
    <row r="230" spans="2:8" ht="20.100000000000001" customHeight="1" x14ac:dyDescent="0.2">
      <c r="B230" s="5" t="str">
        <f ca="1">IFERROR(IF(ההלוואה_לא_שולמה*ההלוואה_תקינה,מספר_תשלום,""), "")</f>
        <v/>
      </c>
      <c r="C230" s="6">
        <f ca="1">IFERROR(IF(ההלוואה_לא_שולמה*ההלוואה_תקינה,תאריך_תשלום,תאריך_התחלה_של_הלוואה), תאריך_התחלה_של_הלוואה)</f>
        <v>45648</v>
      </c>
      <c r="D230" s="10" t="str">
        <f ca="1">IFERROR(IF(ההלוואה_לא_שולמה*ההלוואה_תקינה,ערך_הלוואה,""), "")</f>
        <v/>
      </c>
      <c r="E230" s="10">
        <f ca="1">IFERROR(IF(ההלוואה_לא_שולמה*ההלוואה_תקינה,תשלום_חודשי,0), 0)</f>
        <v>0</v>
      </c>
      <c r="F230" s="10">
        <f ca="1">IFERROR(IF(ההלוואה_לא_שולמה*ההלוואה_תקינה,קרן,0), 0)</f>
        <v>0</v>
      </c>
      <c r="G230" s="10">
        <f ca="1">IFERROR(IF(ההלוואה_לא_שולמה*ההלוואה_תקינה,סכום_ריבית,0), 0)</f>
        <v>0</v>
      </c>
      <c r="H230" s="10">
        <f ca="1">IFERROR(IF(ההלוואה_לא_שולמה*ההלוואה_תקינה,יתרת_סגירה,0), 0)</f>
        <v>0</v>
      </c>
    </row>
    <row r="231" spans="2:8" ht="20.100000000000001" customHeight="1" x14ac:dyDescent="0.2">
      <c r="B231" s="5" t="str">
        <f ca="1">IFERROR(IF(ההלוואה_לא_שולמה*ההלוואה_תקינה,מספר_תשלום,""), "")</f>
        <v/>
      </c>
      <c r="C231" s="6">
        <f ca="1">IFERROR(IF(ההלוואה_לא_שולמה*ההלוואה_תקינה,תאריך_תשלום,תאריך_התחלה_של_הלוואה), תאריך_התחלה_של_הלוואה)</f>
        <v>45648</v>
      </c>
      <c r="D231" s="10" t="str">
        <f ca="1">IFERROR(IF(ההלוואה_לא_שולמה*ההלוואה_תקינה,ערך_הלוואה,""), "")</f>
        <v/>
      </c>
      <c r="E231" s="10">
        <f ca="1">IFERROR(IF(ההלוואה_לא_שולמה*ההלוואה_תקינה,תשלום_חודשי,0), 0)</f>
        <v>0</v>
      </c>
      <c r="F231" s="10">
        <f ca="1">IFERROR(IF(ההלוואה_לא_שולמה*ההלוואה_תקינה,קרן,0), 0)</f>
        <v>0</v>
      </c>
      <c r="G231" s="10">
        <f ca="1">IFERROR(IF(ההלוואה_לא_שולמה*ההלוואה_תקינה,סכום_ריבית,0), 0)</f>
        <v>0</v>
      </c>
      <c r="H231" s="10">
        <f ca="1">IFERROR(IF(ההלוואה_לא_שולמה*ההלוואה_תקינה,יתרת_סגירה,0), 0)</f>
        <v>0</v>
      </c>
    </row>
    <row r="232" spans="2:8" ht="20.100000000000001" customHeight="1" x14ac:dyDescent="0.2">
      <c r="B232" s="5" t="str">
        <f ca="1">IFERROR(IF(ההלוואה_לא_שולמה*ההלוואה_תקינה,מספר_תשלום,""), "")</f>
        <v/>
      </c>
      <c r="C232" s="6">
        <f ca="1">IFERROR(IF(ההלוואה_לא_שולמה*ההלוואה_תקינה,תאריך_תשלום,תאריך_התחלה_של_הלוואה), תאריך_התחלה_של_הלוואה)</f>
        <v>45648</v>
      </c>
      <c r="D232" s="10" t="str">
        <f ca="1">IFERROR(IF(ההלוואה_לא_שולמה*ההלוואה_תקינה,ערך_הלוואה,""), "")</f>
        <v/>
      </c>
      <c r="E232" s="10">
        <f ca="1">IFERROR(IF(ההלוואה_לא_שולמה*ההלוואה_תקינה,תשלום_חודשי,0), 0)</f>
        <v>0</v>
      </c>
      <c r="F232" s="10">
        <f ca="1">IFERROR(IF(ההלוואה_לא_שולמה*ההלוואה_תקינה,קרן,0), 0)</f>
        <v>0</v>
      </c>
      <c r="G232" s="10">
        <f ca="1">IFERROR(IF(ההלוואה_לא_שולמה*ההלוואה_תקינה,סכום_ריבית,0), 0)</f>
        <v>0</v>
      </c>
      <c r="H232" s="10">
        <f ca="1">IFERROR(IF(ההלוואה_לא_שולמה*ההלוואה_תקינה,יתרת_סגירה,0), 0)</f>
        <v>0</v>
      </c>
    </row>
    <row r="233" spans="2:8" ht="20.100000000000001" customHeight="1" x14ac:dyDescent="0.2">
      <c r="B233" s="5" t="str">
        <f ca="1">IFERROR(IF(ההלוואה_לא_שולמה*ההלוואה_תקינה,מספר_תשלום,""), "")</f>
        <v/>
      </c>
      <c r="C233" s="6">
        <f ca="1">IFERROR(IF(ההלוואה_לא_שולמה*ההלוואה_תקינה,תאריך_תשלום,תאריך_התחלה_של_הלוואה), תאריך_התחלה_של_הלוואה)</f>
        <v>45648</v>
      </c>
      <c r="D233" s="10" t="str">
        <f ca="1">IFERROR(IF(ההלוואה_לא_שולמה*ההלוואה_תקינה,ערך_הלוואה,""), "")</f>
        <v/>
      </c>
      <c r="E233" s="10">
        <f ca="1">IFERROR(IF(ההלוואה_לא_שולמה*ההלוואה_תקינה,תשלום_חודשי,0), 0)</f>
        <v>0</v>
      </c>
      <c r="F233" s="10">
        <f ca="1">IFERROR(IF(ההלוואה_לא_שולמה*ההלוואה_תקינה,קרן,0), 0)</f>
        <v>0</v>
      </c>
      <c r="G233" s="10">
        <f ca="1">IFERROR(IF(ההלוואה_לא_שולמה*ההלוואה_תקינה,סכום_ריבית,0), 0)</f>
        <v>0</v>
      </c>
      <c r="H233" s="10">
        <f ca="1">IFERROR(IF(ההלוואה_לא_שולמה*ההלוואה_תקינה,יתרת_סגירה,0), 0)</f>
        <v>0</v>
      </c>
    </row>
    <row r="234" spans="2:8" ht="20.100000000000001" customHeight="1" x14ac:dyDescent="0.2">
      <c r="B234" s="5" t="str">
        <f ca="1">IFERROR(IF(ההלוואה_לא_שולמה*ההלוואה_תקינה,מספר_תשלום,""), "")</f>
        <v/>
      </c>
      <c r="C234" s="6">
        <f ca="1">IFERROR(IF(ההלוואה_לא_שולמה*ההלוואה_תקינה,תאריך_תשלום,תאריך_התחלה_של_הלוואה), תאריך_התחלה_של_הלוואה)</f>
        <v>45648</v>
      </c>
      <c r="D234" s="10" t="str">
        <f ca="1">IFERROR(IF(ההלוואה_לא_שולמה*ההלוואה_תקינה,ערך_הלוואה,""), "")</f>
        <v/>
      </c>
      <c r="E234" s="10">
        <f ca="1">IFERROR(IF(ההלוואה_לא_שולמה*ההלוואה_תקינה,תשלום_חודשי,0), 0)</f>
        <v>0</v>
      </c>
      <c r="F234" s="10">
        <f ca="1">IFERROR(IF(ההלוואה_לא_שולמה*ההלוואה_תקינה,קרן,0), 0)</f>
        <v>0</v>
      </c>
      <c r="G234" s="10">
        <f ca="1">IFERROR(IF(ההלוואה_לא_שולמה*ההלוואה_תקינה,סכום_ריבית,0), 0)</f>
        <v>0</v>
      </c>
      <c r="H234" s="10">
        <f ca="1">IFERROR(IF(ההלוואה_לא_שולמה*ההלוואה_תקינה,יתרת_סגירה,0), 0)</f>
        <v>0</v>
      </c>
    </row>
    <row r="235" spans="2:8" ht="20.100000000000001" customHeight="1" x14ac:dyDescent="0.2">
      <c r="B235" s="5" t="str">
        <f ca="1">IFERROR(IF(ההלוואה_לא_שולמה*ההלוואה_תקינה,מספר_תשלום,""), "")</f>
        <v/>
      </c>
      <c r="C235" s="6">
        <f ca="1">IFERROR(IF(ההלוואה_לא_שולמה*ההלוואה_תקינה,תאריך_תשלום,תאריך_התחלה_של_הלוואה), תאריך_התחלה_של_הלוואה)</f>
        <v>45648</v>
      </c>
      <c r="D235" s="10" t="str">
        <f ca="1">IFERROR(IF(ההלוואה_לא_שולמה*ההלוואה_תקינה,ערך_הלוואה,""), "")</f>
        <v/>
      </c>
      <c r="E235" s="10">
        <f ca="1">IFERROR(IF(ההלוואה_לא_שולמה*ההלוואה_תקינה,תשלום_חודשי,0), 0)</f>
        <v>0</v>
      </c>
      <c r="F235" s="10">
        <f ca="1">IFERROR(IF(ההלוואה_לא_שולמה*ההלוואה_תקינה,קרן,0), 0)</f>
        <v>0</v>
      </c>
      <c r="G235" s="10">
        <f ca="1">IFERROR(IF(ההלוואה_לא_שולמה*ההלוואה_תקינה,סכום_ריבית,0), 0)</f>
        <v>0</v>
      </c>
      <c r="H235" s="10">
        <f ca="1">IFERROR(IF(ההלוואה_לא_שולמה*ההלוואה_תקינה,יתרת_סגירה,0), 0)</f>
        <v>0</v>
      </c>
    </row>
    <row r="236" spans="2:8" ht="20.100000000000001" customHeight="1" x14ac:dyDescent="0.2">
      <c r="B236" s="5" t="str">
        <f ca="1">IFERROR(IF(ההלוואה_לא_שולמה*ההלוואה_תקינה,מספר_תשלום,""), "")</f>
        <v/>
      </c>
      <c r="C236" s="6">
        <f ca="1">IFERROR(IF(ההלוואה_לא_שולמה*ההלוואה_תקינה,תאריך_תשלום,תאריך_התחלה_של_הלוואה), תאריך_התחלה_של_הלוואה)</f>
        <v>45648</v>
      </c>
      <c r="D236" s="10" t="str">
        <f ca="1">IFERROR(IF(ההלוואה_לא_שולמה*ההלוואה_תקינה,ערך_הלוואה,""), "")</f>
        <v/>
      </c>
      <c r="E236" s="10">
        <f ca="1">IFERROR(IF(ההלוואה_לא_שולמה*ההלוואה_תקינה,תשלום_חודשי,0), 0)</f>
        <v>0</v>
      </c>
      <c r="F236" s="10">
        <f ca="1">IFERROR(IF(ההלוואה_לא_שולמה*ההלוואה_תקינה,קרן,0), 0)</f>
        <v>0</v>
      </c>
      <c r="G236" s="10">
        <f ca="1">IFERROR(IF(ההלוואה_לא_שולמה*ההלוואה_תקינה,סכום_ריבית,0), 0)</f>
        <v>0</v>
      </c>
      <c r="H236" s="10">
        <f ca="1">IFERROR(IF(ההלוואה_לא_שולמה*ההלוואה_תקינה,יתרת_סגירה,0), 0)</f>
        <v>0</v>
      </c>
    </row>
    <row r="237" spans="2:8" ht="20.100000000000001" customHeight="1" x14ac:dyDescent="0.2">
      <c r="B237" s="5" t="str">
        <f ca="1">IFERROR(IF(ההלוואה_לא_שולמה*ההלוואה_תקינה,מספר_תשלום,""), "")</f>
        <v/>
      </c>
      <c r="C237" s="6">
        <f ca="1">IFERROR(IF(ההלוואה_לא_שולמה*ההלוואה_תקינה,תאריך_תשלום,תאריך_התחלה_של_הלוואה), תאריך_התחלה_של_הלוואה)</f>
        <v>45648</v>
      </c>
      <c r="D237" s="10" t="str">
        <f ca="1">IFERROR(IF(ההלוואה_לא_שולמה*ההלוואה_תקינה,ערך_הלוואה,""), "")</f>
        <v/>
      </c>
      <c r="E237" s="10">
        <f ca="1">IFERROR(IF(ההלוואה_לא_שולמה*ההלוואה_תקינה,תשלום_חודשי,0), 0)</f>
        <v>0</v>
      </c>
      <c r="F237" s="10">
        <f ca="1">IFERROR(IF(ההלוואה_לא_שולמה*ההלוואה_תקינה,קרן,0), 0)</f>
        <v>0</v>
      </c>
      <c r="G237" s="10">
        <f ca="1">IFERROR(IF(ההלוואה_לא_שולמה*ההלוואה_תקינה,סכום_ריבית,0), 0)</f>
        <v>0</v>
      </c>
      <c r="H237" s="10">
        <f ca="1">IFERROR(IF(ההלוואה_לא_שולמה*ההלוואה_תקינה,יתרת_סגירה,0), 0)</f>
        <v>0</v>
      </c>
    </row>
    <row r="238" spans="2:8" ht="20.100000000000001" customHeight="1" x14ac:dyDescent="0.2">
      <c r="B238" s="5" t="str">
        <f ca="1">IFERROR(IF(ההלוואה_לא_שולמה*ההלוואה_תקינה,מספר_תשלום,""), "")</f>
        <v/>
      </c>
      <c r="C238" s="6">
        <f ca="1">IFERROR(IF(ההלוואה_לא_שולמה*ההלוואה_תקינה,תאריך_תשלום,תאריך_התחלה_של_הלוואה), תאריך_התחלה_של_הלוואה)</f>
        <v>45648</v>
      </c>
      <c r="D238" s="10" t="str">
        <f ca="1">IFERROR(IF(ההלוואה_לא_שולמה*ההלוואה_תקינה,ערך_הלוואה,""), "")</f>
        <v/>
      </c>
      <c r="E238" s="10">
        <f ca="1">IFERROR(IF(ההלוואה_לא_שולמה*ההלוואה_תקינה,תשלום_חודשי,0), 0)</f>
        <v>0</v>
      </c>
      <c r="F238" s="10">
        <f ca="1">IFERROR(IF(ההלוואה_לא_שולמה*ההלוואה_תקינה,קרן,0), 0)</f>
        <v>0</v>
      </c>
      <c r="G238" s="10">
        <f ca="1">IFERROR(IF(ההלוואה_לא_שולמה*ההלוואה_תקינה,סכום_ריבית,0), 0)</f>
        <v>0</v>
      </c>
      <c r="H238" s="10">
        <f ca="1">IFERROR(IF(ההלוואה_לא_שולמה*ההלוואה_תקינה,יתרת_סגירה,0), 0)</f>
        <v>0</v>
      </c>
    </row>
    <row r="239" spans="2:8" ht="20.100000000000001" customHeight="1" x14ac:dyDescent="0.2">
      <c r="B239" s="5" t="str">
        <f ca="1">IFERROR(IF(ההלוואה_לא_שולמה*ההלוואה_תקינה,מספר_תשלום,""), "")</f>
        <v/>
      </c>
      <c r="C239" s="6">
        <f ca="1">IFERROR(IF(ההלוואה_לא_שולמה*ההלוואה_תקינה,תאריך_תשלום,תאריך_התחלה_של_הלוואה), תאריך_התחלה_של_הלוואה)</f>
        <v>45648</v>
      </c>
      <c r="D239" s="10" t="str">
        <f ca="1">IFERROR(IF(ההלוואה_לא_שולמה*ההלוואה_תקינה,ערך_הלוואה,""), "")</f>
        <v/>
      </c>
      <c r="E239" s="10">
        <f ca="1">IFERROR(IF(ההלוואה_לא_שולמה*ההלוואה_תקינה,תשלום_חודשי,0), 0)</f>
        <v>0</v>
      </c>
      <c r="F239" s="10">
        <f ca="1">IFERROR(IF(ההלוואה_לא_שולמה*ההלוואה_תקינה,קרן,0), 0)</f>
        <v>0</v>
      </c>
      <c r="G239" s="10">
        <f ca="1">IFERROR(IF(ההלוואה_לא_שולמה*ההלוואה_תקינה,סכום_ריבית,0), 0)</f>
        <v>0</v>
      </c>
      <c r="H239" s="10">
        <f ca="1">IFERROR(IF(ההלוואה_לא_שולמה*ההלוואה_תקינה,יתרת_סגירה,0), 0)</f>
        <v>0</v>
      </c>
    </row>
    <row r="240" spans="2:8" ht="20.100000000000001" customHeight="1" x14ac:dyDescent="0.2">
      <c r="B240" s="5" t="str">
        <f ca="1">IFERROR(IF(ההלוואה_לא_שולמה*ההלוואה_תקינה,מספר_תשלום,""), "")</f>
        <v/>
      </c>
      <c r="C240" s="6">
        <f ca="1">IFERROR(IF(ההלוואה_לא_שולמה*ההלוואה_תקינה,תאריך_תשלום,תאריך_התחלה_של_הלוואה), תאריך_התחלה_של_הלוואה)</f>
        <v>45648</v>
      </c>
      <c r="D240" s="10" t="str">
        <f ca="1">IFERROR(IF(ההלוואה_לא_שולמה*ההלוואה_תקינה,ערך_הלוואה,""), "")</f>
        <v/>
      </c>
      <c r="E240" s="10">
        <f ca="1">IFERROR(IF(ההלוואה_לא_שולמה*ההלוואה_תקינה,תשלום_חודשי,0), 0)</f>
        <v>0</v>
      </c>
      <c r="F240" s="10">
        <f ca="1">IFERROR(IF(ההלוואה_לא_שולמה*ההלוואה_תקינה,קרן,0), 0)</f>
        <v>0</v>
      </c>
      <c r="G240" s="10">
        <f ca="1">IFERROR(IF(ההלוואה_לא_שולמה*ההלוואה_תקינה,סכום_ריבית,0), 0)</f>
        <v>0</v>
      </c>
      <c r="H240" s="10">
        <f ca="1">IFERROR(IF(ההלוואה_לא_שולמה*ההלוואה_תקינה,יתרת_סגירה,0), 0)</f>
        <v>0</v>
      </c>
    </row>
    <row r="241" spans="2:8" ht="20.100000000000001" customHeight="1" x14ac:dyDescent="0.2">
      <c r="B241" s="5" t="str">
        <f ca="1">IFERROR(IF(ההלוואה_לא_שולמה*ההלוואה_תקינה,מספר_תשלום,""), "")</f>
        <v/>
      </c>
      <c r="C241" s="6">
        <f ca="1">IFERROR(IF(ההלוואה_לא_שולמה*ההלוואה_תקינה,תאריך_תשלום,תאריך_התחלה_של_הלוואה), תאריך_התחלה_של_הלוואה)</f>
        <v>45648</v>
      </c>
      <c r="D241" s="10" t="str">
        <f ca="1">IFERROR(IF(ההלוואה_לא_שולמה*ההלוואה_תקינה,ערך_הלוואה,""), "")</f>
        <v/>
      </c>
      <c r="E241" s="10">
        <f ca="1">IFERROR(IF(ההלוואה_לא_שולמה*ההלוואה_תקינה,תשלום_חודשי,0), 0)</f>
        <v>0</v>
      </c>
      <c r="F241" s="10">
        <f ca="1">IFERROR(IF(ההלוואה_לא_שולמה*ההלוואה_תקינה,קרן,0), 0)</f>
        <v>0</v>
      </c>
      <c r="G241" s="10">
        <f ca="1">IFERROR(IF(ההלוואה_לא_שולמה*ההלוואה_תקינה,סכום_ריבית,0), 0)</f>
        <v>0</v>
      </c>
      <c r="H241" s="10">
        <f ca="1">IFERROR(IF(ההלוואה_לא_שולמה*ההלוואה_תקינה,יתרת_סגירה,0), 0)</f>
        <v>0</v>
      </c>
    </row>
    <row r="242" spans="2:8" ht="20.100000000000001" customHeight="1" x14ac:dyDescent="0.2">
      <c r="B242" s="5" t="str">
        <f ca="1">IFERROR(IF(ההלוואה_לא_שולמה*ההלוואה_תקינה,מספר_תשלום,""), "")</f>
        <v/>
      </c>
      <c r="C242" s="6">
        <f ca="1">IFERROR(IF(ההלוואה_לא_שולמה*ההלוואה_תקינה,תאריך_תשלום,תאריך_התחלה_של_הלוואה), תאריך_התחלה_של_הלוואה)</f>
        <v>45648</v>
      </c>
      <c r="D242" s="10" t="str">
        <f ca="1">IFERROR(IF(ההלוואה_לא_שולמה*ההלוואה_תקינה,ערך_הלוואה,""), "")</f>
        <v/>
      </c>
      <c r="E242" s="10">
        <f ca="1">IFERROR(IF(ההלוואה_לא_שולמה*ההלוואה_תקינה,תשלום_חודשי,0), 0)</f>
        <v>0</v>
      </c>
      <c r="F242" s="10">
        <f ca="1">IFERROR(IF(ההלוואה_לא_שולמה*ההלוואה_תקינה,קרן,0), 0)</f>
        <v>0</v>
      </c>
      <c r="G242" s="10">
        <f ca="1">IFERROR(IF(ההלוואה_לא_שולמה*ההלוואה_תקינה,סכום_ריבית,0), 0)</f>
        <v>0</v>
      </c>
      <c r="H242" s="10">
        <f ca="1">IFERROR(IF(ההלוואה_לא_שולמה*ההלוואה_תקינה,יתרת_סגירה,0), 0)</f>
        <v>0</v>
      </c>
    </row>
    <row r="243" spans="2:8" ht="20.100000000000001" customHeight="1" x14ac:dyDescent="0.2">
      <c r="B243" s="5" t="str">
        <f ca="1">IFERROR(IF(ההלוואה_לא_שולמה*ההלוואה_תקינה,מספר_תשלום,""), "")</f>
        <v/>
      </c>
      <c r="C243" s="6">
        <f ca="1">IFERROR(IF(ההלוואה_לא_שולמה*ההלוואה_תקינה,תאריך_תשלום,תאריך_התחלה_של_הלוואה), תאריך_התחלה_של_הלוואה)</f>
        <v>45648</v>
      </c>
      <c r="D243" s="10" t="str">
        <f ca="1">IFERROR(IF(ההלוואה_לא_שולמה*ההלוואה_תקינה,ערך_הלוואה,""), "")</f>
        <v/>
      </c>
      <c r="E243" s="10">
        <f ca="1">IFERROR(IF(ההלוואה_לא_שולמה*ההלוואה_תקינה,תשלום_חודשי,0), 0)</f>
        <v>0</v>
      </c>
      <c r="F243" s="10">
        <f ca="1">IFERROR(IF(ההלוואה_לא_שולמה*ההלוואה_תקינה,קרן,0), 0)</f>
        <v>0</v>
      </c>
      <c r="G243" s="10">
        <f ca="1">IFERROR(IF(ההלוואה_לא_שולמה*ההלוואה_תקינה,סכום_ריבית,0), 0)</f>
        <v>0</v>
      </c>
      <c r="H243" s="10">
        <f ca="1">IFERROR(IF(ההלוואה_לא_שולמה*ההלוואה_תקינה,יתרת_סגירה,0), 0)</f>
        <v>0</v>
      </c>
    </row>
    <row r="244" spans="2:8" ht="20.100000000000001" customHeight="1" x14ac:dyDescent="0.2">
      <c r="B244" s="5" t="str">
        <f ca="1">IFERROR(IF(ההלוואה_לא_שולמה*ההלוואה_תקינה,מספר_תשלום,""), "")</f>
        <v/>
      </c>
      <c r="C244" s="6">
        <f ca="1">IFERROR(IF(ההלוואה_לא_שולמה*ההלוואה_תקינה,תאריך_תשלום,תאריך_התחלה_של_הלוואה), תאריך_התחלה_של_הלוואה)</f>
        <v>45648</v>
      </c>
      <c r="D244" s="10" t="str">
        <f ca="1">IFERROR(IF(ההלוואה_לא_שולמה*ההלוואה_תקינה,ערך_הלוואה,""), "")</f>
        <v/>
      </c>
      <c r="E244" s="10">
        <f ca="1">IFERROR(IF(ההלוואה_לא_שולמה*ההלוואה_תקינה,תשלום_חודשי,0), 0)</f>
        <v>0</v>
      </c>
      <c r="F244" s="10">
        <f ca="1">IFERROR(IF(ההלוואה_לא_שולמה*ההלוואה_תקינה,קרן,0), 0)</f>
        <v>0</v>
      </c>
      <c r="G244" s="10">
        <f ca="1">IFERROR(IF(ההלוואה_לא_שולמה*ההלוואה_תקינה,סכום_ריבית,0), 0)</f>
        <v>0</v>
      </c>
      <c r="H244" s="10">
        <f ca="1">IFERROR(IF(ההלוואה_לא_שולמה*ההלוואה_תקינה,יתרת_סגירה,0), 0)</f>
        <v>0</v>
      </c>
    </row>
    <row r="245" spans="2:8" ht="20.100000000000001" customHeight="1" x14ac:dyDescent="0.2">
      <c r="B245" s="5" t="str">
        <f ca="1">IFERROR(IF(ההלוואה_לא_שולמה*ההלוואה_תקינה,מספר_תשלום,""), "")</f>
        <v/>
      </c>
      <c r="C245" s="6">
        <f ca="1">IFERROR(IF(ההלוואה_לא_שולמה*ההלוואה_תקינה,תאריך_תשלום,תאריך_התחלה_של_הלוואה), תאריך_התחלה_של_הלוואה)</f>
        <v>45648</v>
      </c>
      <c r="D245" s="10" t="str">
        <f ca="1">IFERROR(IF(ההלוואה_לא_שולמה*ההלוואה_תקינה,ערך_הלוואה,""), "")</f>
        <v/>
      </c>
      <c r="E245" s="10">
        <f ca="1">IFERROR(IF(ההלוואה_לא_שולמה*ההלוואה_תקינה,תשלום_חודשי,0), 0)</f>
        <v>0</v>
      </c>
      <c r="F245" s="10">
        <f ca="1">IFERROR(IF(ההלוואה_לא_שולמה*ההלוואה_תקינה,קרן,0), 0)</f>
        <v>0</v>
      </c>
      <c r="G245" s="10">
        <f ca="1">IFERROR(IF(ההלוואה_לא_שולמה*ההלוואה_תקינה,סכום_ריבית,0), 0)</f>
        <v>0</v>
      </c>
      <c r="H245" s="10">
        <f ca="1">IFERROR(IF(ההלוואה_לא_שולמה*ההלוואה_תקינה,יתרת_סגירה,0), 0)</f>
        <v>0</v>
      </c>
    </row>
    <row r="246" spans="2:8" ht="20.100000000000001" customHeight="1" x14ac:dyDescent="0.2">
      <c r="B246" s="5" t="str">
        <f ca="1">IFERROR(IF(ההלוואה_לא_שולמה*ההלוואה_תקינה,מספר_תשלום,""), "")</f>
        <v/>
      </c>
      <c r="C246" s="6">
        <f ca="1">IFERROR(IF(ההלוואה_לא_שולמה*ההלוואה_תקינה,תאריך_תשלום,תאריך_התחלה_של_הלוואה), תאריך_התחלה_של_הלוואה)</f>
        <v>45648</v>
      </c>
      <c r="D246" s="10" t="str">
        <f ca="1">IFERROR(IF(ההלוואה_לא_שולמה*ההלוואה_תקינה,ערך_הלוואה,""), "")</f>
        <v/>
      </c>
      <c r="E246" s="10">
        <f ca="1">IFERROR(IF(ההלוואה_לא_שולמה*ההלוואה_תקינה,תשלום_חודשי,0), 0)</f>
        <v>0</v>
      </c>
      <c r="F246" s="10">
        <f ca="1">IFERROR(IF(ההלוואה_לא_שולמה*ההלוואה_תקינה,קרן,0), 0)</f>
        <v>0</v>
      </c>
      <c r="G246" s="10">
        <f ca="1">IFERROR(IF(ההלוואה_לא_שולמה*ההלוואה_תקינה,סכום_ריבית,0), 0)</f>
        <v>0</v>
      </c>
      <c r="H246" s="10">
        <f ca="1">IFERROR(IF(ההלוואה_לא_שולמה*ההלוואה_תקינה,יתרת_סגירה,0), 0)</f>
        <v>0</v>
      </c>
    </row>
    <row r="247" spans="2:8" ht="20.100000000000001" customHeight="1" x14ac:dyDescent="0.2">
      <c r="B247" s="5" t="str">
        <f ca="1">IFERROR(IF(ההלוואה_לא_שולמה*ההלוואה_תקינה,מספר_תשלום,""), "")</f>
        <v/>
      </c>
      <c r="C247" s="6">
        <f ca="1">IFERROR(IF(ההלוואה_לא_שולמה*ההלוואה_תקינה,תאריך_תשלום,תאריך_התחלה_של_הלוואה), תאריך_התחלה_של_הלוואה)</f>
        <v>45648</v>
      </c>
      <c r="D247" s="10" t="str">
        <f ca="1">IFERROR(IF(ההלוואה_לא_שולמה*ההלוואה_תקינה,ערך_הלוואה,""), "")</f>
        <v/>
      </c>
      <c r="E247" s="10">
        <f ca="1">IFERROR(IF(ההלוואה_לא_שולמה*ההלוואה_תקינה,תשלום_חודשי,0), 0)</f>
        <v>0</v>
      </c>
      <c r="F247" s="10">
        <f ca="1">IFERROR(IF(ההלוואה_לא_שולמה*ההלוואה_תקינה,קרן,0), 0)</f>
        <v>0</v>
      </c>
      <c r="G247" s="10">
        <f ca="1">IFERROR(IF(ההלוואה_לא_שולמה*ההלוואה_תקינה,סכום_ריבית,0), 0)</f>
        <v>0</v>
      </c>
      <c r="H247" s="10">
        <f ca="1">IFERROR(IF(ההלוואה_לא_שולמה*ההלוואה_תקינה,יתרת_סגירה,0), 0)</f>
        <v>0</v>
      </c>
    </row>
    <row r="248" spans="2:8" ht="20.100000000000001" customHeight="1" x14ac:dyDescent="0.2">
      <c r="B248" s="5" t="str">
        <f ca="1">IFERROR(IF(ההלוואה_לא_שולמה*ההלוואה_תקינה,מספר_תשלום,""), "")</f>
        <v/>
      </c>
      <c r="C248" s="6">
        <f ca="1">IFERROR(IF(ההלוואה_לא_שולמה*ההלוואה_תקינה,תאריך_תשלום,תאריך_התחלה_של_הלוואה), תאריך_התחלה_של_הלוואה)</f>
        <v>45648</v>
      </c>
      <c r="D248" s="10" t="str">
        <f ca="1">IFERROR(IF(ההלוואה_לא_שולמה*ההלוואה_תקינה,ערך_הלוואה,""), "")</f>
        <v/>
      </c>
      <c r="E248" s="10">
        <f ca="1">IFERROR(IF(ההלוואה_לא_שולמה*ההלוואה_תקינה,תשלום_חודשי,0), 0)</f>
        <v>0</v>
      </c>
      <c r="F248" s="10">
        <f ca="1">IFERROR(IF(ההלוואה_לא_שולמה*ההלוואה_תקינה,קרן,0), 0)</f>
        <v>0</v>
      </c>
      <c r="G248" s="10">
        <f ca="1">IFERROR(IF(ההלוואה_לא_שולמה*ההלוואה_תקינה,סכום_ריבית,0), 0)</f>
        <v>0</v>
      </c>
      <c r="H248" s="10">
        <f ca="1">IFERROR(IF(ההלוואה_לא_שולמה*ההלוואה_תקינה,יתרת_סגירה,0), 0)</f>
        <v>0</v>
      </c>
    </row>
    <row r="249" spans="2:8" ht="20.100000000000001" customHeight="1" x14ac:dyDescent="0.2">
      <c r="B249" s="5" t="str">
        <f ca="1">IFERROR(IF(ההלוואה_לא_שולמה*ההלוואה_תקינה,מספר_תשלום,""), "")</f>
        <v/>
      </c>
      <c r="C249" s="6">
        <f ca="1">IFERROR(IF(ההלוואה_לא_שולמה*ההלוואה_תקינה,תאריך_תשלום,תאריך_התחלה_של_הלוואה), תאריך_התחלה_של_הלוואה)</f>
        <v>45648</v>
      </c>
      <c r="D249" s="10" t="str">
        <f ca="1">IFERROR(IF(ההלוואה_לא_שולמה*ההלוואה_תקינה,ערך_הלוואה,""), "")</f>
        <v/>
      </c>
      <c r="E249" s="10">
        <f ca="1">IFERROR(IF(ההלוואה_לא_שולמה*ההלוואה_תקינה,תשלום_חודשי,0), 0)</f>
        <v>0</v>
      </c>
      <c r="F249" s="10">
        <f ca="1">IFERROR(IF(ההלוואה_לא_שולמה*ההלוואה_תקינה,קרן,0), 0)</f>
        <v>0</v>
      </c>
      <c r="G249" s="10">
        <f ca="1">IFERROR(IF(ההלוואה_לא_שולמה*ההלוואה_תקינה,סכום_ריבית,0), 0)</f>
        <v>0</v>
      </c>
      <c r="H249" s="10">
        <f ca="1">IFERROR(IF(ההלוואה_לא_שולמה*ההלוואה_תקינה,יתרת_סגירה,0), 0)</f>
        <v>0</v>
      </c>
    </row>
    <row r="250" spans="2:8" ht="20.100000000000001" customHeight="1" x14ac:dyDescent="0.2">
      <c r="B250" s="5" t="str">
        <f ca="1">IFERROR(IF(ההלוואה_לא_שולמה*ההלוואה_תקינה,מספר_תשלום,""), "")</f>
        <v/>
      </c>
      <c r="C250" s="6">
        <f ca="1">IFERROR(IF(ההלוואה_לא_שולמה*ההלוואה_תקינה,תאריך_תשלום,תאריך_התחלה_של_הלוואה), תאריך_התחלה_של_הלוואה)</f>
        <v>45648</v>
      </c>
      <c r="D250" s="10" t="str">
        <f ca="1">IFERROR(IF(ההלוואה_לא_שולמה*ההלוואה_תקינה,ערך_הלוואה,""), "")</f>
        <v/>
      </c>
      <c r="E250" s="10">
        <f ca="1">IFERROR(IF(ההלוואה_לא_שולמה*ההלוואה_תקינה,תשלום_חודשי,0), 0)</f>
        <v>0</v>
      </c>
      <c r="F250" s="10">
        <f ca="1">IFERROR(IF(ההלוואה_לא_שולמה*ההלוואה_תקינה,קרן,0), 0)</f>
        <v>0</v>
      </c>
      <c r="G250" s="10">
        <f ca="1">IFERROR(IF(ההלוואה_לא_שולמה*ההלוואה_תקינה,סכום_ריבית,0), 0)</f>
        <v>0</v>
      </c>
      <c r="H250" s="10">
        <f ca="1">IFERROR(IF(ההלוואה_לא_שולמה*ההלוואה_תקינה,יתרת_סגירה,0), 0)</f>
        <v>0</v>
      </c>
    </row>
    <row r="251" spans="2:8" ht="20.100000000000001" customHeight="1" x14ac:dyDescent="0.2">
      <c r="B251" s="5" t="str">
        <f ca="1">IFERROR(IF(ההלוואה_לא_שולמה*ההלוואה_תקינה,מספר_תשלום,""), "")</f>
        <v/>
      </c>
      <c r="C251" s="6">
        <f ca="1">IFERROR(IF(ההלוואה_לא_שולמה*ההלוואה_תקינה,תאריך_תשלום,תאריך_התחלה_של_הלוואה), תאריך_התחלה_של_הלוואה)</f>
        <v>45648</v>
      </c>
      <c r="D251" s="10" t="str">
        <f ca="1">IFERROR(IF(ההלוואה_לא_שולמה*ההלוואה_תקינה,ערך_הלוואה,""), "")</f>
        <v/>
      </c>
      <c r="E251" s="10">
        <f ca="1">IFERROR(IF(ההלוואה_לא_שולמה*ההלוואה_תקינה,תשלום_חודשי,0), 0)</f>
        <v>0</v>
      </c>
      <c r="F251" s="10">
        <f ca="1">IFERROR(IF(ההלוואה_לא_שולמה*ההלוואה_תקינה,קרן,0), 0)</f>
        <v>0</v>
      </c>
      <c r="G251" s="10">
        <f ca="1">IFERROR(IF(ההלוואה_לא_שולמה*ההלוואה_תקינה,סכום_ריבית,0), 0)</f>
        <v>0</v>
      </c>
      <c r="H251" s="10">
        <f ca="1">IFERROR(IF(ההלוואה_לא_שולמה*ההלוואה_תקינה,יתרת_סגירה,0), 0)</f>
        <v>0</v>
      </c>
    </row>
    <row r="252" spans="2:8" ht="20.100000000000001" customHeight="1" x14ac:dyDescent="0.2">
      <c r="B252" s="5" t="str">
        <f ca="1">IFERROR(IF(ההלוואה_לא_שולמה*ההלוואה_תקינה,מספר_תשלום,""), "")</f>
        <v/>
      </c>
      <c r="C252" s="6">
        <f ca="1">IFERROR(IF(ההלוואה_לא_שולמה*ההלוואה_תקינה,תאריך_תשלום,תאריך_התחלה_של_הלוואה), תאריך_התחלה_של_הלוואה)</f>
        <v>45648</v>
      </c>
      <c r="D252" s="10" t="str">
        <f ca="1">IFERROR(IF(ההלוואה_לא_שולמה*ההלוואה_תקינה,ערך_הלוואה,""), "")</f>
        <v/>
      </c>
      <c r="E252" s="10">
        <f ca="1">IFERROR(IF(ההלוואה_לא_שולמה*ההלוואה_תקינה,תשלום_חודשי,0), 0)</f>
        <v>0</v>
      </c>
      <c r="F252" s="10">
        <f ca="1">IFERROR(IF(ההלוואה_לא_שולמה*ההלוואה_תקינה,קרן,0), 0)</f>
        <v>0</v>
      </c>
      <c r="G252" s="10">
        <f ca="1">IFERROR(IF(ההלוואה_לא_שולמה*ההלוואה_תקינה,סכום_ריבית,0), 0)</f>
        <v>0</v>
      </c>
      <c r="H252" s="10">
        <f ca="1">IFERROR(IF(ההלוואה_לא_שולמה*ההלוואה_תקינה,יתרת_סגירה,0), 0)</f>
        <v>0</v>
      </c>
    </row>
    <row r="253" spans="2:8" ht="20.100000000000001" customHeight="1" x14ac:dyDescent="0.2">
      <c r="B253" s="5" t="str">
        <f ca="1">IFERROR(IF(ההלוואה_לא_שולמה*ההלוואה_תקינה,מספר_תשלום,""), "")</f>
        <v/>
      </c>
      <c r="C253" s="6">
        <f ca="1">IFERROR(IF(ההלוואה_לא_שולמה*ההלוואה_תקינה,תאריך_תשלום,תאריך_התחלה_של_הלוואה), תאריך_התחלה_של_הלוואה)</f>
        <v>45648</v>
      </c>
      <c r="D253" s="10" t="str">
        <f ca="1">IFERROR(IF(ההלוואה_לא_שולמה*ההלוואה_תקינה,ערך_הלוואה,""), "")</f>
        <v/>
      </c>
      <c r="E253" s="10">
        <f ca="1">IFERROR(IF(ההלוואה_לא_שולמה*ההלוואה_תקינה,תשלום_חודשי,0), 0)</f>
        <v>0</v>
      </c>
      <c r="F253" s="10">
        <f ca="1">IFERROR(IF(ההלוואה_לא_שולמה*ההלוואה_תקינה,קרן,0), 0)</f>
        <v>0</v>
      </c>
      <c r="G253" s="10">
        <f ca="1">IFERROR(IF(ההלוואה_לא_שולמה*ההלוואה_תקינה,סכום_ריבית,0), 0)</f>
        <v>0</v>
      </c>
      <c r="H253" s="10">
        <f ca="1">IFERROR(IF(ההלוואה_לא_שולמה*ההלוואה_תקינה,יתרת_סגירה,0), 0)</f>
        <v>0</v>
      </c>
    </row>
    <row r="254" spans="2:8" ht="20.100000000000001" customHeight="1" x14ac:dyDescent="0.2">
      <c r="B254" s="5" t="str">
        <f ca="1">IFERROR(IF(ההלוואה_לא_שולמה*ההלוואה_תקינה,מספר_תשלום,""), "")</f>
        <v/>
      </c>
      <c r="C254" s="6">
        <f ca="1">IFERROR(IF(ההלוואה_לא_שולמה*ההלוואה_תקינה,תאריך_תשלום,תאריך_התחלה_של_הלוואה), תאריך_התחלה_של_הלוואה)</f>
        <v>45648</v>
      </c>
      <c r="D254" s="10" t="str">
        <f ca="1">IFERROR(IF(ההלוואה_לא_שולמה*ההלוואה_תקינה,ערך_הלוואה,""), "")</f>
        <v/>
      </c>
      <c r="E254" s="10">
        <f ca="1">IFERROR(IF(ההלוואה_לא_שולמה*ההלוואה_תקינה,תשלום_חודשי,0), 0)</f>
        <v>0</v>
      </c>
      <c r="F254" s="10">
        <f ca="1">IFERROR(IF(ההלוואה_לא_שולמה*ההלוואה_תקינה,קרן,0), 0)</f>
        <v>0</v>
      </c>
      <c r="G254" s="10">
        <f ca="1">IFERROR(IF(ההלוואה_לא_שולמה*ההלוואה_תקינה,סכום_ריבית,0), 0)</f>
        <v>0</v>
      </c>
      <c r="H254" s="10">
        <f ca="1">IFERROR(IF(ההלוואה_לא_שולמה*ההלוואה_תקינה,יתרת_סגירה,0), 0)</f>
        <v>0</v>
      </c>
    </row>
    <row r="255" spans="2:8" ht="20.100000000000001" customHeight="1" x14ac:dyDescent="0.2">
      <c r="B255" s="5" t="str">
        <f ca="1">IFERROR(IF(ההלוואה_לא_שולמה*ההלוואה_תקינה,מספר_תשלום,""), "")</f>
        <v/>
      </c>
      <c r="C255" s="6">
        <f ca="1">IFERROR(IF(ההלוואה_לא_שולמה*ההלוואה_תקינה,תאריך_תשלום,תאריך_התחלה_של_הלוואה), תאריך_התחלה_של_הלוואה)</f>
        <v>45648</v>
      </c>
      <c r="D255" s="10" t="str">
        <f ca="1">IFERROR(IF(ההלוואה_לא_שולמה*ההלוואה_תקינה,ערך_הלוואה,""), "")</f>
        <v/>
      </c>
      <c r="E255" s="10">
        <f ca="1">IFERROR(IF(ההלוואה_לא_שולמה*ההלוואה_תקינה,תשלום_חודשי,0), 0)</f>
        <v>0</v>
      </c>
      <c r="F255" s="10">
        <f ca="1">IFERROR(IF(ההלוואה_לא_שולמה*ההלוואה_תקינה,קרן,0), 0)</f>
        <v>0</v>
      </c>
      <c r="G255" s="10">
        <f ca="1">IFERROR(IF(ההלוואה_לא_שולמה*ההלוואה_תקינה,סכום_ריבית,0), 0)</f>
        <v>0</v>
      </c>
      <c r="H255" s="10">
        <f ca="1">IFERROR(IF(ההלוואה_לא_שולמה*ההלוואה_תקינה,יתרת_סגירה,0), 0)</f>
        <v>0</v>
      </c>
    </row>
    <row r="256" spans="2:8" ht="20.100000000000001" customHeight="1" x14ac:dyDescent="0.2">
      <c r="B256" s="5" t="str">
        <f ca="1">IFERROR(IF(ההלוואה_לא_שולמה*ההלוואה_תקינה,מספר_תשלום,""), "")</f>
        <v/>
      </c>
      <c r="C256" s="6">
        <f ca="1">IFERROR(IF(ההלוואה_לא_שולמה*ההלוואה_תקינה,תאריך_תשלום,תאריך_התחלה_של_הלוואה), תאריך_התחלה_של_הלוואה)</f>
        <v>45648</v>
      </c>
      <c r="D256" s="10" t="str">
        <f ca="1">IFERROR(IF(ההלוואה_לא_שולמה*ההלוואה_תקינה,ערך_הלוואה,""), "")</f>
        <v/>
      </c>
      <c r="E256" s="10">
        <f ca="1">IFERROR(IF(ההלוואה_לא_שולמה*ההלוואה_תקינה,תשלום_חודשי,0), 0)</f>
        <v>0</v>
      </c>
      <c r="F256" s="10">
        <f ca="1">IFERROR(IF(ההלוואה_לא_שולמה*ההלוואה_תקינה,קרן,0), 0)</f>
        <v>0</v>
      </c>
      <c r="G256" s="10">
        <f ca="1">IFERROR(IF(ההלוואה_לא_שולמה*ההלוואה_תקינה,סכום_ריבית,0), 0)</f>
        <v>0</v>
      </c>
      <c r="H256" s="10">
        <f ca="1">IFERROR(IF(ההלוואה_לא_שולמה*ההלוואה_תקינה,יתרת_סגירה,0), 0)</f>
        <v>0</v>
      </c>
    </row>
    <row r="257" spans="2:8" ht="20.100000000000001" customHeight="1" x14ac:dyDescent="0.2">
      <c r="B257" s="5" t="str">
        <f ca="1">IFERROR(IF(ההלוואה_לא_שולמה*ההלוואה_תקינה,מספר_תשלום,""), "")</f>
        <v/>
      </c>
      <c r="C257" s="6">
        <f ca="1">IFERROR(IF(ההלוואה_לא_שולמה*ההלוואה_תקינה,תאריך_תשלום,תאריך_התחלה_של_הלוואה), תאריך_התחלה_של_הלוואה)</f>
        <v>45648</v>
      </c>
      <c r="D257" s="10" t="str">
        <f ca="1">IFERROR(IF(ההלוואה_לא_שולמה*ההלוואה_תקינה,ערך_הלוואה,""), "")</f>
        <v/>
      </c>
      <c r="E257" s="10">
        <f ca="1">IFERROR(IF(ההלוואה_לא_שולמה*ההלוואה_תקינה,תשלום_חודשי,0), 0)</f>
        <v>0</v>
      </c>
      <c r="F257" s="10">
        <f ca="1">IFERROR(IF(ההלוואה_לא_שולמה*ההלוואה_תקינה,קרן,0), 0)</f>
        <v>0</v>
      </c>
      <c r="G257" s="10">
        <f ca="1">IFERROR(IF(ההלוואה_לא_שולמה*ההלוואה_תקינה,סכום_ריבית,0), 0)</f>
        <v>0</v>
      </c>
      <c r="H257" s="10">
        <f ca="1">IFERROR(IF(ההלוואה_לא_שולמה*ההלוואה_תקינה,יתרת_סגירה,0), 0)</f>
        <v>0</v>
      </c>
    </row>
    <row r="258" spans="2:8" ht="20.100000000000001" customHeight="1" x14ac:dyDescent="0.2">
      <c r="B258" s="5" t="str">
        <f ca="1">IFERROR(IF(ההלוואה_לא_שולמה*ההלוואה_תקינה,מספר_תשלום,""), "")</f>
        <v/>
      </c>
      <c r="C258" s="6">
        <f ca="1">IFERROR(IF(ההלוואה_לא_שולמה*ההלוואה_תקינה,תאריך_תשלום,תאריך_התחלה_של_הלוואה), תאריך_התחלה_של_הלוואה)</f>
        <v>45648</v>
      </c>
      <c r="D258" s="10" t="str">
        <f ca="1">IFERROR(IF(ההלוואה_לא_שולמה*ההלוואה_תקינה,ערך_הלוואה,""), "")</f>
        <v/>
      </c>
      <c r="E258" s="10">
        <f ca="1">IFERROR(IF(ההלוואה_לא_שולמה*ההלוואה_תקינה,תשלום_חודשי,0), 0)</f>
        <v>0</v>
      </c>
      <c r="F258" s="10">
        <f ca="1">IFERROR(IF(ההלוואה_לא_שולמה*ההלוואה_תקינה,קרן,0), 0)</f>
        <v>0</v>
      </c>
      <c r="G258" s="10">
        <f ca="1">IFERROR(IF(ההלוואה_לא_שולמה*ההלוואה_תקינה,סכום_ריבית,0), 0)</f>
        <v>0</v>
      </c>
      <c r="H258" s="10">
        <f ca="1">IFERROR(IF(ההלוואה_לא_שולמה*ההלוואה_תקינה,יתרת_סגירה,0), 0)</f>
        <v>0</v>
      </c>
    </row>
    <row r="259" spans="2:8" ht="20.100000000000001" customHeight="1" x14ac:dyDescent="0.2">
      <c r="B259" s="5" t="str">
        <f ca="1">IFERROR(IF(ההלוואה_לא_שולמה*ההלוואה_תקינה,מספר_תשלום,""), "")</f>
        <v/>
      </c>
      <c r="C259" s="6">
        <f ca="1">IFERROR(IF(ההלוואה_לא_שולמה*ההלוואה_תקינה,תאריך_תשלום,תאריך_התחלה_של_הלוואה), תאריך_התחלה_של_הלוואה)</f>
        <v>45648</v>
      </c>
      <c r="D259" s="10" t="str">
        <f ca="1">IFERROR(IF(ההלוואה_לא_שולמה*ההלוואה_תקינה,ערך_הלוואה,""), "")</f>
        <v/>
      </c>
      <c r="E259" s="10">
        <f ca="1">IFERROR(IF(ההלוואה_לא_שולמה*ההלוואה_תקינה,תשלום_חודשי,0), 0)</f>
        <v>0</v>
      </c>
      <c r="F259" s="10">
        <f ca="1">IFERROR(IF(ההלוואה_לא_שולמה*ההלוואה_תקינה,קרן,0), 0)</f>
        <v>0</v>
      </c>
      <c r="G259" s="10">
        <f ca="1">IFERROR(IF(ההלוואה_לא_שולמה*ההלוואה_תקינה,סכום_ריבית,0), 0)</f>
        <v>0</v>
      </c>
      <c r="H259" s="10">
        <f ca="1">IFERROR(IF(ההלוואה_לא_שולמה*ההלוואה_תקינה,יתרת_סגירה,0), 0)</f>
        <v>0</v>
      </c>
    </row>
    <row r="260" spans="2:8" ht="20.100000000000001" customHeight="1" x14ac:dyDescent="0.2">
      <c r="B260" s="5" t="str">
        <f ca="1">IFERROR(IF(ההלוואה_לא_שולמה*ההלוואה_תקינה,מספר_תשלום,""), "")</f>
        <v/>
      </c>
      <c r="C260" s="6">
        <f ca="1">IFERROR(IF(ההלוואה_לא_שולמה*ההלוואה_תקינה,תאריך_תשלום,תאריך_התחלה_של_הלוואה), תאריך_התחלה_של_הלוואה)</f>
        <v>45648</v>
      </c>
      <c r="D260" s="10" t="str">
        <f ca="1">IFERROR(IF(ההלוואה_לא_שולמה*ההלוואה_תקינה,ערך_הלוואה,""), "")</f>
        <v/>
      </c>
      <c r="E260" s="10">
        <f ca="1">IFERROR(IF(ההלוואה_לא_שולמה*ההלוואה_תקינה,תשלום_חודשי,0), 0)</f>
        <v>0</v>
      </c>
      <c r="F260" s="10">
        <f ca="1">IFERROR(IF(ההלוואה_לא_שולמה*ההלוואה_תקינה,קרן,0), 0)</f>
        <v>0</v>
      </c>
      <c r="G260" s="10">
        <f ca="1">IFERROR(IF(ההלוואה_לא_שולמה*ההלוואה_תקינה,סכום_ריבית,0), 0)</f>
        <v>0</v>
      </c>
      <c r="H260" s="10">
        <f ca="1">IFERROR(IF(ההלוואה_לא_שולמה*ההלוואה_תקינה,יתרת_סגירה,0), 0)</f>
        <v>0</v>
      </c>
    </row>
    <row r="261" spans="2:8" ht="20.100000000000001" customHeight="1" x14ac:dyDescent="0.2">
      <c r="B261" s="5" t="str">
        <f ca="1">IFERROR(IF(ההלוואה_לא_שולמה*ההלוואה_תקינה,מספר_תשלום,""), "")</f>
        <v/>
      </c>
      <c r="C261" s="6">
        <f ca="1">IFERROR(IF(ההלוואה_לא_שולמה*ההלוואה_תקינה,תאריך_תשלום,תאריך_התחלה_של_הלוואה), תאריך_התחלה_של_הלוואה)</f>
        <v>45648</v>
      </c>
      <c r="D261" s="10" t="str">
        <f ca="1">IFERROR(IF(ההלוואה_לא_שולמה*ההלוואה_תקינה,ערך_הלוואה,""), "")</f>
        <v/>
      </c>
      <c r="E261" s="10">
        <f ca="1">IFERROR(IF(ההלוואה_לא_שולמה*ההלוואה_תקינה,תשלום_חודשי,0), 0)</f>
        <v>0</v>
      </c>
      <c r="F261" s="10">
        <f ca="1">IFERROR(IF(ההלוואה_לא_שולמה*ההלוואה_תקינה,קרן,0), 0)</f>
        <v>0</v>
      </c>
      <c r="G261" s="10">
        <f ca="1">IFERROR(IF(ההלוואה_לא_שולמה*ההלוואה_תקינה,סכום_ריבית,0), 0)</f>
        <v>0</v>
      </c>
      <c r="H261" s="10">
        <f ca="1">IFERROR(IF(ההלוואה_לא_שולמה*ההלוואה_תקינה,יתרת_סגירה,0), 0)</f>
        <v>0</v>
      </c>
    </row>
    <row r="262" spans="2:8" ht="20.100000000000001" customHeight="1" x14ac:dyDescent="0.2">
      <c r="B262" s="5" t="str">
        <f ca="1">IFERROR(IF(ההלוואה_לא_שולמה*ההלוואה_תקינה,מספר_תשלום,""), "")</f>
        <v/>
      </c>
      <c r="C262" s="6">
        <f ca="1">IFERROR(IF(ההלוואה_לא_שולמה*ההלוואה_תקינה,תאריך_תשלום,תאריך_התחלה_של_הלוואה), תאריך_התחלה_של_הלוואה)</f>
        <v>45648</v>
      </c>
      <c r="D262" s="10" t="str">
        <f ca="1">IFERROR(IF(ההלוואה_לא_שולמה*ההלוואה_תקינה,ערך_הלוואה,""), "")</f>
        <v/>
      </c>
      <c r="E262" s="10">
        <f ca="1">IFERROR(IF(ההלוואה_לא_שולמה*ההלוואה_תקינה,תשלום_חודשי,0), 0)</f>
        <v>0</v>
      </c>
      <c r="F262" s="10">
        <f ca="1">IFERROR(IF(ההלוואה_לא_שולמה*ההלוואה_תקינה,קרן,0), 0)</f>
        <v>0</v>
      </c>
      <c r="G262" s="10">
        <f ca="1">IFERROR(IF(ההלוואה_לא_שולמה*ההלוואה_תקינה,סכום_ריבית,0), 0)</f>
        <v>0</v>
      </c>
      <c r="H262" s="10">
        <f ca="1">IFERROR(IF(ההלוואה_לא_שולמה*ההלוואה_תקינה,יתרת_סגירה,0), 0)</f>
        <v>0</v>
      </c>
    </row>
    <row r="263" spans="2:8" ht="20.100000000000001" customHeight="1" x14ac:dyDescent="0.2">
      <c r="B263" s="5" t="str">
        <f ca="1">IFERROR(IF(ההלוואה_לא_שולמה*ההלוואה_תקינה,מספר_תשלום,""), "")</f>
        <v/>
      </c>
      <c r="C263" s="6">
        <f ca="1">IFERROR(IF(ההלוואה_לא_שולמה*ההלוואה_תקינה,תאריך_תשלום,תאריך_התחלה_של_הלוואה), תאריך_התחלה_של_הלוואה)</f>
        <v>45648</v>
      </c>
      <c r="D263" s="10" t="str">
        <f ca="1">IFERROR(IF(ההלוואה_לא_שולמה*ההלוואה_תקינה,ערך_הלוואה,""), "")</f>
        <v/>
      </c>
      <c r="E263" s="10">
        <f ca="1">IFERROR(IF(ההלוואה_לא_שולמה*ההלוואה_תקינה,תשלום_חודשי,0), 0)</f>
        <v>0</v>
      </c>
      <c r="F263" s="10">
        <f ca="1">IFERROR(IF(ההלוואה_לא_שולמה*ההלוואה_תקינה,קרן,0), 0)</f>
        <v>0</v>
      </c>
      <c r="G263" s="10">
        <f ca="1">IFERROR(IF(ההלוואה_לא_שולמה*ההלוואה_תקינה,סכום_ריבית,0), 0)</f>
        <v>0</v>
      </c>
      <c r="H263" s="10">
        <f ca="1">IFERROR(IF(ההלוואה_לא_שולמה*ההלוואה_תקינה,יתרת_סגירה,0), 0)</f>
        <v>0</v>
      </c>
    </row>
    <row r="264" spans="2:8" ht="20.100000000000001" customHeight="1" x14ac:dyDescent="0.2">
      <c r="B264" s="5" t="str">
        <f ca="1">IFERROR(IF(ההלוואה_לא_שולמה*ההלוואה_תקינה,מספר_תשלום,""), "")</f>
        <v/>
      </c>
      <c r="C264" s="6">
        <f ca="1">IFERROR(IF(ההלוואה_לא_שולמה*ההלוואה_תקינה,תאריך_תשלום,תאריך_התחלה_של_הלוואה), תאריך_התחלה_של_הלוואה)</f>
        <v>45648</v>
      </c>
      <c r="D264" s="10" t="str">
        <f ca="1">IFERROR(IF(ההלוואה_לא_שולמה*ההלוואה_תקינה,ערך_הלוואה,""), "")</f>
        <v/>
      </c>
      <c r="E264" s="10">
        <f ca="1">IFERROR(IF(ההלוואה_לא_שולמה*ההלוואה_תקינה,תשלום_חודשי,0), 0)</f>
        <v>0</v>
      </c>
      <c r="F264" s="10">
        <f ca="1">IFERROR(IF(ההלוואה_לא_שולמה*ההלוואה_תקינה,קרן,0), 0)</f>
        <v>0</v>
      </c>
      <c r="G264" s="10">
        <f ca="1">IFERROR(IF(ההלוואה_לא_שולמה*ההלוואה_תקינה,סכום_ריבית,0), 0)</f>
        <v>0</v>
      </c>
      <c r="H264" s="10">
        <f ca="1">IFERROR(IF(ההלוואה_לא_שולמה*ההלוואה_תקינה,יתרת_סגירה,0), 0)</f>
        <v>0</v>
      </c>
    </row>
    <row r="265" spans="2:8" ht="20.100000000000001" customHeight="1" x14ac:dyDescent="0.2">
      <c r="B265" s="5" t="str">
        <f ca="1">IFERROR(IF(ההלוואה_לא_שולמה*ההלוואה_תקינה,מספר_תשלום,""), "")</f>
        <v/>
      </c>
      <c r="C265" s="6">
        <f ca="1">IFERROR(IF(ההלוואה_לא_שולמה*ההלוואה_תקינה,תאריך_תשלום,תאריך_התחלה_של_הלוואה), תאריך_התחלה_של_הלוואה)</f>
        <v>45648</v>
      </c>
      <c r="D265" s="10" t="str">
        <f ca="1">IFERROR(IF(ההלוואה_לא_שולמה*ההלוואה_תקינה,ערך_הלוואה,""), "")</f>
        <v/>
      </c>
      <c r="E265" s="10">
        <f ca="1">IFERROR(IF(ההלוואה_לא_שולמה*ההלוואה_תקינה,תשלום_חודשי,0), 0)</f>
        <v>0</v>
      </c>
      <c r="F265" s="10">
        <f ca="1">IFERROR(IF(ההלוואה_לא_שולמה*ההלוואה_תקינה,קרן,0), 0)</f>
        <v>0</v>
      </c>
      <c r="G265" s="10">
        <f ca="1">IFERROR(IF(ההלוואה_לא_שולמה*ההלוואה_תקינה,סכום_ריבית,0), 0)</f>
        <v>0</v>
      </c>
      <c r="H265" s="10">
        <f ca="1">IFERROR(IF(ההלוואה_לא_שולמה*ההלוואה_תקינה,יתרת_סגירה,0), 0)</f>
        <v>0</v>
      </c>
    </row>
    <row r="266" spans="2:8" ht="20.100000000000001" customHeight="1" x14ac:dyDescent="0.2">
      <c r="B266" s="5" t="str">
        <f ca="1">IFERROR(IF(ההלוואה_לא_שולמה*ההלוואה_תקינה,מספר_תשלום,""), "")</f>
        <v/>
      </c>
      <c r="C266" s="6">
        <f ca="1">IFERROR(IF(ההלוואה_לא_שולמה*ההלוואה_תקינה,תאריך_תשלום,תאריך_התחלה_של_הלוואה), תאריך_התחלה_של_הלוואה)</f>
        <v>45648</v>
      </c>
      <c r="D266" s="10" t="str">
        <f ca="1">IFERROR(IF(ההלוואה_לא_שולמה*ההלוואה_תקינה,ערך_הלוואה,""), "")</f>
        <v/>
      </c>
      <c r="E266" s="10">
        <f ca="1">IFERROR(IF(ההלוואה_לא_שולמה*ההלוואה_תקינה,תשלום_חודשי,0), 0)</f>
        <v>0</v>
      </c>
      <c r="F266" s="10">
        <f ca="1">IFERROR(IF(ההלוואה_לא_שולמה*ההלוואה_תקינה,קרן,0), 0)</f>
        <v>0</v>
      </c>
      <c r="G266" s="10">
        <f ca="1">IFERROR(IF(ההלוואה_לא_שולמה*ההלוואה_תקינה,סכום_ריבית,0), 0)</f>
        <v>0</v>
      </c>
      <c r="H266" s="10">
        <f ca="1">IFERROR(IF(ההלוואה_לא_שולמה*ההלוואה_תקינה,יתרת_סגירה,0), 0)</f>
        <v>0</v>
      </c>
    </row>
    <row r="267" spans="2:8" ht="20.100000000000001" customHeight="1" x14ac:dyDescent="0.2">
      <c r="B267" s="5" t="str">
        <f ca="1">IFERROR(IF(ההלוואה_לא_שולמה*ההלוואה_תקינה,מספר_תשלום,""), "")</f>
        <v/>
      </c>
      <c r="C267" s="6">
        <f ca="1">IFERROR(IF(ההלוואה_לא_שולמה*ההלוואה_תקינה,תאריך_תשלום,תאריך_התחלה_של_הלוואה), תאריך_התחלה_של_הלוואה)</f>
        <v>45648</v>
      </c>
      <c r="D267" s="10" t="str">
        <f ca="1">IFERROR(IF(ההלוואה_לא_שולמה*ההלוואה_תקינה,ערך_הלוואה,""), "")</f>
        <v/>
      </c>
      <c r="E267" s="10">
        <f ca="1">IFERROR(IF(ההלוואה_לא_שולמה*ההלוואה_תקינה,תשלום_חודשי,0), 0)</f>
        <v>0</v>
      </c>
      <c r="F267" s="10">
        <f ca="1">IFERROR(IF(ההלוואה_לא_שולמה*ההלוואה_תקינה,קרן,0), 0)</f>
        <v>0</v>
      </c>
      <c r="G267" s="10">
        <f ca="1">IFERROR(IF(ההלוואה_לא_שולמה*ההלוואה_תקינה,סכום_ריבית,0), 0)</f>
        <v>0</v>
      </c>
      <c r="H267" s="10">
        <f ca="1">IFERROR(IF(ההלוואה_לא_שולמה*ההלוואה_תקינה,יתרת_סגירה,0), 0)</f>
        <v>0</v>
      </c>
    </row>
    <row r="268" spans="2:8" ht="20.100000000000001" customHeight="1" x14ac:dyDescent="0.2">
      <c r="B268" s="5" t="str">
        <f ca="1">IFERROR(IF(ההלוואה_לא_שולמה*ההלוואה_תקינה,מספר_תשלום,""), "")</f>
        <v/>
      </c>
      <c r="C268" s="6">
        <f ca="1">IFERROR(IF(ההלוואה_לא_שולמה*ההלוואה_תקינה,תאריך_תשלום,תאריך_התחלה_של_הלוואה), תאריך_התחלה_של_הלוואה)</f>
        <v>45648</v>
      </c>
      <c r="D268" s="10" t="str">
        <f ca="1">IFERROR(IF(ההלוואה_לא_שולמה*ההלוואה_תקינה,ערך_הלוואה,""), "")</f>
        <v/>
      </c>
      <c r="E268" s="10">
        <f ca="1">IFERROR(IF(ההלוואה_לא_שולמה*ההלוואה_תקינה,תשלום_חודשי,0), 0)</f>
        <v>0</v>
      </c>
      <c r="F268" s="10">
        <f ca="1">IFERROR(IF(ההלוואה_לא_שולמה*ההלוואה_תקינה,קרן,0), 0)</f>
        <v>0</v>
      </c>
      <c r="G268" s="10">
        <f ca="1">IFERROR(IF(ההלוואה_לא_שולמה*ההלוואה_תקינה,סכום_ריבית,0), 0)</f>
        <v>0</v>
      </c>
      <c r="H268" s="10">
        <f ca="1">IFERROR(IF(ההלוואה_לא_שולמה*ההלוואה_תקינה,יתרת_סגירה,0), 0)</f>
        <v>0</v>
      </c>
    </row>
    <row r="269" spans="2:8" ht="20.100000000000001" customHeight="1" x14ac:dyDescent="0.2">
      <c r="B269" s="5" t="str">
        <f ca="1">IFERROR(IF(ההלוואה_לא_שולמה*ההלוואה_תקינה,מספר_תשלום,""), "")</f>
        <v/>
      </c>
      <c r="C269" s="6">
        <f ca="1">IFERROR(IF(ההלוואה_לא_שולמה*ההלוואה_תקינה,תאריך_תשלום,תאריך_התחלה_של_הלוואה), תאריך_התחלה_של_הלוואה)</f>
        <v>45648</v>
      </c>
      <c r="D269" s="10" t="str">
        <f ca="1">IFERROR(IF(ההלוואה_לא_שולמה*ההלוואה_תקינה,ערך_הלוואה,""), "")</f>
        <v/>
      </c>
      <c r="E269" s="10">
        <f ca="1">IFERROR(IF(ההלוואה_לא_שולמה*ההלוואה_תקינה,תשלום_חודשי,0), 0)</f>
        <v>0</v>
      </c>
      <c r="F269" s="10">
        <f ca="1">IFERROR(IF(ההלוואה_לא_שולמה*ההלוואה_תקינה,קרן,0), 0)</f>
        <v>0</v>
      </c>
      <c r="G269" s="10">
        <f ca="1">IFERROR(IF(ההלוואה_לא_שולמה*ההלוואה_תקינה,סכום_ריבית,0), 0)</f>
        <v>0</v>
      </c>
      <c r="H269" s="10">
        <f ca="1">IFERROR(IF(ההלוואה_לא_שולמה*ההלוואה_תקינה,יתרת_סגירה,0), 0)</f>
        <v>0</v>
      </c>
    </row>
    <row r="270" spans="2:8" ht="20.100000000000001" customHeight="1" x14ac:dyDescent="0.2">
      <c r="B270" s="5" t="str">
        <f ca="1">IFERROR(IF(ההלוואה_לא_שולמה*ההלוואה_תקינה,מספר_תשלום,""), "")</f>
        <v/>
      </c>
      <c r="C270" s="6">
        <f ca="1">IFERROR(IF(ההלוואה_לא_שולמה*ההלוואה_תקינה,תאריך_תשלום,תאריך_התחלה_של_הלוואה), תאריך_התחלה_של_הלוואה)</f>
        <v>45648</v>
      </c>
      <c r="D270" s="10" t="str">
        <f ca="1">IFERROR(IF(ההלוואה_לא_שולמה*ההלוואה_תקינה,ערך_הלוואה,""), "")</f>
        <v/>
      </c>
      <c r="E270" s="10">
        <f ca="1">IFERROR(IF(ההלוואה_לא_שולמה*ההלוואה_תקינה,תשלום_חודשי,0), 0)</f>
        <v>0</v>
      </c>
      <c r="F270" s="10">
        <f ca="1">IFERROR(IF(ההלוואה_לא_שולמה*ההלוואה_תקינה,קרן,0), 0)</f>
        <v>0</v>
      </c>
      <c r="G270" s="10">
        <f ca="1">IFERROR(IF(ההלוואה_לא_שולמה*ההלוואה_תקינה,סכום_ריבית,0), 0)</f>
        <v>0</v>
      </c>
      <c r="H270" s="10">
        <f ca="1">IFERROR(IF(ההלוואה_לא_שולמה*ההלוואה_תקינה,יתרת_סגירה,0), 0)</f>
        <v>0</v>
      </c>
    </row>
    <row r="271" spans="2:8" ht="20.100000000000001" customHeight="1" x14ac:dyDescent="0.2">
      <c r="B271" s="5" t="str">
        <f ca="1">IFERROR(IF(ההלוואה_לא_שולמה*ההלוואה_תקינה,מספר_תשלום,""), "")</f>
        <v/>
      </c>
      <c r="C271" s="6">
        <f ca="1">IFERROR(IF(ההלוואה_לא_שולמה*ההלוואה_תקינה,תאריך_תשלום,תאריך_התחלה_של_הלוואה), תאריך_התחלה_של_הלוואה)</f>
        <v>45648</v>
      </c>
      <c r="D271" s="10" t="str">
        <f ca="1">IFERROR(IF(ההלוואה_לא_שולמה*ההלוואה_תקינה,ערך_הלוואה,""), "")</f>
        <v/>
      </c>
      <c r="E271" s="10">
        <f ca="1">IFERROR(IF(ההלוואה_לא_שולמה*ההלוואה_תקינה,תשלום_חודשי,0), 0)</f>
        <v>0</v>
      </c>
      <c r="F271" s="10">
        <f ca="1">IFERROR(IF(ההלוואה_לא_שולמה*ההלוואה_תקינה,קרן,0), 0)</f>
        <v>0</v>
      </c>
      <c r="G271" s="10">
        <f ca="1">IFERROR(IF(ההלוואה_לא_שולמה*ההלוואה_תקינה,סכום_ריבית,0), 0)</f>
        <v>0</v>
      </c>
      <c r="H271" s="10">
        <f ca="1">IFERROR(IF(ההלוואה_לא_שולמה*ההלוואה_תקינה,יתרת_סגירה,0), 0)</f>
        <v>0</v>
      </c>
    </row>
    <row r="272" spans="2:8" ht="20.100000000000001" customHeight="1" x14ac:dyDescent="0.2">
      <c r="B272" s="5" t="str">
        <f ca="1">IFERROR(IF(ההלוואה_לא_שולמה*ההלוואה_תקינה,מספר_תשלום,""), "")</f>
        <v/>
      </c>
      <c r="C272" s="6">
        <f ca="1">IFERROR(IF(ההלוואה_לא_שולמה*ההלוואה_תקינה,תאריך_תשלום,תאריך_התחלה_של_הלוואה), תאריך_התחלה_של_הלוואה)</f>
        <v>45648</v>
      </c>
      <c r="D272" s="10" t="str">
        <f ca="1">IFERROR(IF(ההלוואה_לא_שולמה*ההלוואה_תקינה,ערך_הלוואה,""), "")</f>
        <v/>
      </c>
      <c r="E272" s="10">
        <f ca="1">IFERROR(IF(ההלוואה_לא_שולמה*ההלוואה_תקינה,תשלום_חודשי,0), 0)</f>
        <v>0</v>
      </c>
      <c r="F272" s="10">
        <f ca="1">IFERROR(IF(ההלוואה_לא_שולמה*ההלוואה_תקינה,קרן,0), 0)</f>
        <v>0</v>
      </c>
      <c r="G272" s="10">
        <f ca="1">IFERROR(IF(ההלוואה_לא_שולמה*ההלוואה_תקינה,סכום_ריבית,0), 0)</f>
        <v>0</v>
      </c>
      <c r="H272" s="10">
        <f ca="1">IFERROR(IF(ההלוואה_לא_שולמה*ההלוואה_תקינה,יתרת_סגירה,0), 0)</f>
        <v>0</v>
      </c>
    </row>
    <row r="273" spans="2:8" ht="20.100000000000001" customHeight="1" x14ac:dyDescent="0.2">
      <c r="B273" s="5" t="str">
        <f ca="1">IFERROR(IF(ההלוואה_לא_שולמה*ההלוואה_תקינה,מספר_תשלום,""), "")</f>
        <v/>
      </c>
      <c r="C273" s="6">
        <f ca="1">IFERROR(IF(ההלוואה_לא_שולמה*ההלוואה_תקינה,תאריך_תשלום,תאריך_התחלה_של_הלוואה), תאריך_התחלה_של_הלוואה)</f>
        <v>45648</v>
      </c>
      <c r="D273" s="10" t="str">
        <f ca="1">IFERROR(IF(ההלוואה_לא_שולמה*ההלוואה_תקינה,ערך_הלוואה,""), "")</f>
        <v/>
      </c>
      <c r="E273" s="10">
        <f ca="1">IFERROR(IF(ההלוואה_לא_שולמה*ההלוואה_תקינה,תשלום_חודשי,0), 0)</f>
        <v>0</v>
      </c>
      <c r="F273" s="10">
        <f ca="1">IFERROR(IF(ההלוואה_לא_שולמה*ההלוואה_תקינה,קרן,0), 0)</f>
        <v>0</v>
      </c>
      <c r="G273" s="10">
        <f ca="1">IFERROR(IF(ההלוואה_לא_שולמה*ההלוואה_תקינה,סכום_ריבית,0), 0)</f>
        <v>0</v>
      </c>
      <c r="H273" s="10">
        <f ca="1">IFERROR(IF(ההלוואה_לא_שולמה*ההלוואה_תקינה,יתרת_סגירה,0), 0)</f>
        <v>0</v>
      </c>
    </row>
    <row r="274" spans="2:8" ht="20.100000000000001" customHeight="1" x14ac:dyDescent="0.2">
      <c r="B274" s="5" t="str">
        <f ca="1">IFERROR(IF(ההלוואה_לא_שולמה*ההלוואה_תקינה,מספר_תשלום,""), "")</f>
        <v/>
      </c>
      <c r="C274" s="6">
        <f ca="1">IFERROR(IF(ההלוואה_לא_שולמה*ההלוואה_תקינה,תאריך_תשלום,תאריך_התחלה_של_הלוואה), תאריך_התחלה_של_הלוואה)</f>
        <v>45648</v>
      </c>
      <c r="D274" s="10" t="str">
        <f ca="1">IFERROR(IF(ההלוואה_לא_שולמה*ההלוואה_תקינה,ערך_הלוואה,""), "")</f>
        <v/>
      </c>
      <c r="E274" s="10">
        <f ca="1">IFERROR(IF(ההלוואה_לא_שולמה*ההלוואה_תקינה,תשלום_חודשי,0), 0)</f>
        <v>0</v>
      </c>
      <c r="F274" s="10">
        <f ca="1">IFERROR(IF(ההלוואה_לא_שולמה*ההלוואה_תקינה,קרן,0), 0)</f>
        <v>0</v>
      </c>
      <c r="G274" s="10">
        <f ca="1">IFERROR(IF(ההלוואה_לא_שולמה*ההלוואה_תקינה,סכום_ריבית,0), 0)</f>
        <v>0</v>
      </c>
      <c r="H274" s="10">
        <f ca="1">IFERROR(IF(ההלוואה_לא_שולמה*ההלוואה_תקינה,יתרת_סגירה,0), 0)</f>
        <v>0</v>
      </c>
    </row>
    <row r="275" spans="2:8" ht="20.100000000000001" customHeight="1" x14ac:dyDescent="0.2">
      <c r="B275" s="5" t="str">
        <f ca="1">IFERROR(IF(ההלוואה_לא_שולמה*ההלוואה_תקינה,מספר_תשלום,""), "")</f>
        <v/>
      </c>
      <c r="C275" s="6">
        <f ca="1">IFERROR(IF(ההלוואה_לא_שולמה*ההלוואה_תקינה,תאריך_תשלום,תאריך_התחלה_של_הלוואה), תאריך_התחלה_של_הלוואה)</f>
        <v>45648</v>
      </c>
      <c r="D275" s="10" t="str">
        <f ca="1">IFERROR(IF(ההלוואה_לא_שולמה*ההלוואה_תקינה,ערך_הלוואה,""), "")</f>
        <v/>
      </c>
      <c r="E275" s="10">
        <f ca="1">IFERROR(IF(ההלוואה_לא_שולמה*ההלוואה_תקינה,תשלום_חודשי,0), 0)</f>
        <v>0</v>
      </c>
      <c r="F275" s="10">
        <f ca="1">IFERROR(IF(ההלוואה_לא_שולמה*ההלוואה_תקינה,קרן,0), 0)</f>
        <v>0</v>
      </c>
      <c r="G275" s="10">
        <f ca="1">IFERROR(IF(ההלוואה_לא_שולמה*ההלוואה_תקינה,סכום_ריבית,0), 0)</f>
        <v>0</v>
      </c>
      <c r="H275" s="10">
        <f ca="1">IFERROR(IF(ההלוואה_לא_שולמה*ההלוואה_תקינה,יתרת_סגירה,0), 0)</f>
        <v>0</v>
      </c>
    </row>
    <row r="276" spans="2:8" ht="20.100000000000001" customHeight="1" x14ac:dyDescent="0.2">
      <c r="B276" s="5" t="str">
        <f ca="1">IFERROR(IF(ההלוואה_לא_שולמה*ההלוואה_תקינה,מספר_תשלום,""), "")</f>
        <v/>
      </c>
      <c r="C276" s="6">
        <f ca="1">IFERROR(IF(ההלוואה_לא_שולמה*ההלוואה_תקינה,תאריך_תשלום,תאריך_התחלה_של_הלוואה), תאריך_התחלה_של_הלוואה)</f>
        <v>45648</v>
      </c>
      <c r="D276" s="10" t="str">
        <f ca="1">IFERROR(IF(ההלוואה_לא_שולמה*ההלוואה_תקינה,ערך_הלוואה,""), "")</f>
        <v/>
      </c>
      <c r="E276" s="10">
        <f ca="1">IFERROR(IF(ההלוואה_לא_שולמה*ההלוואה_תקינה,תשלום_חודשי,0), 0)</f>
        <v>0</v>
      </c>
      <c r="F276" s="10">
        <f ca="1">IFERROR(IF(ההלוואה_לא_שולמה*ההלוואה_תקינה,קרן,0), 0)</f>
        <v>0</v>
      </c>
      <c r="G276" s="10">
        <f ca="1">IFERROR(IF(ההלוואה_לא_שולמה*ההלוואה_תקינה,סכום_ריבית,0), 0)</f>
        <v>0</v>
      </c>
      <c r="H276" s="10">
        <f ca="1">IFERROR(IF(ההלוואה_לא_שולמה*ההלוואה_תקינה,יתרת_סגירה,0), 0)</f>
        <v>0</v>
      </c>
    </row>
    <row r="277" spans="2:8" ht="20.100000000000001" customHeight="1" x14ac:dyDescent="0.2">
      <c r="B277" s="5" t="str">
        <f ca="1">IFERROR(IF(ההלוואה_לא_שולמה*ההלוואה_תקינה,מספר_תשלום,""), "")</f>
        <v/>
      </c>
      <c r="C277" s="6">
        <f ca="1">IFERROR(IF(ההלוואה_לא_שולמה*ההלוואה_תקינה,תאריך_תשלום,תאריך_התחלה_של_הלוואה), תאריך_התחלה_של_הלוואה)</f>
        <v>45648</v>
      </c>
      <c r="D277" s="10" t="str">
        <f ca="1">IFERROR(IF(ההלוואה_לא_שולמה*ההלוואה_תקינה,ערך_הלוואה,""), "")</f>
        <v/>
      </c>
      <c r="E277" s="10">
        <f ca="1">IFERROR(IF(ההלוואה_לא_שולמה*ההלוואה_תקינה,תשלום_חודשי,0), 0)</f>
        <v>0</v>
      </c>
      <c r="F277" s="10">
        <f ca="1">IFERROR(IF(ההלוואה_לא_שולמה*ההלוואה_תקינה,קרן,0), 0)</f>
        <v>0</v>
      </c>
      <c r="G277" s="10">
        <f ca="1">IFERROR(IF(ההלוואה_לא_שולמה*ההלוואה_תקינה,סכום_ריבית,0), 0)</f>
        <v>0</v>
      </c>
      <c r="H277" s="10">
        <f ca="1">IFERROR(IF(ההלוואה_לא_שולמה*ההלוואה_תקינה,יתרת_סגירה,0), 0)</f>
        <v>0</v>
      </c>
    </row>
    <row r="278" spans="2:8" ht="20.100000000000001" customHeight="1" x14ac:dyDescent="0.2">
      <c r="B278" s="5" t="str">
        <f ca="1">IFERROR(IF(ההלוואה_לא_שולמה*ההלוואה_תקינה,מספר_תשלום,""), "")</f>
        <v/>
      </c>
      <c r="C278" s="6">
        <f ca="1">IFERROR(IF(ההלוואה_לא_שולמה*ההלוואה_תקינה,תאריך_תשלום,תאריך_התחלה_של_הלוואה), תאריך_התחלה_של_הלוואה)</f>
        <v>45648</v>
      </c>
      <c r="D278" s="10" t="str">
        <f ca="1">IFERROR(IF(ההלוואה_לא_שולמה*ההלוואה_תקינה,ערך_הלוואה,""), "")</f>
        <v/>
      </c>
      <c r="E278" s="10">
        <f ca="1">IFERROR(IF(ההלוואה_לא_שולמה*ההלוואה_תקינה,תשלום_חודשי,0), 0)</f>
        <v>0</v>
      </c>
      <c r="F278" s="10">
        <f ca="1">IFERROR(IF(ההלוואה_לא_שולמה*ההלוואה_תקינה,קרן,0), 0)</f>
        <v>0</v>
      </c>
      <c r="G278" s="10">
        <f ca="1">IFERROR(IF(ההלוואה_לא_שולמה*ההלוואה_תקינה,סכום_ריבית,0), 0)</f>
        <v>0</v>
      </c>
      <c r="H278" s="10">
        <f ca="1">IFERROR(IF(ההלוואה_לא_שולמה*ההלוואה_תקינה,יתרת_סגירה,0), 0)</f>
        <v>0</v>
      </c>
    </row>
    <row r="279" spans="2:8" ht="20.100000000000001" customHeight="1" x14ac:dyDescent="0.2">
      <c r="B279" s="5" t="str">
        <f ca="1">IFERROR(IF(ההלוואה_לא_שולמה*ההלוואה_תקינה,מספר_תשלום,""), "")</f>
        <v/>
      </c>
      <c r="C279" s="6">
        <f ca="1">IFERROR(IF(ההלוואה_לא_שולמה*ההלוואה_תקינה,תאריך_תשלום,תאריך_התחלה_של_הלוואה), תאריך_התחלה_של_הלוואה)</f>
        <v>45648</v>
      </c>
      <c r="D279" s="10" t="str">
        <f ca="1">IFERROR(IF(ההלוואה_לא_שולמה*ההלוואה_תקינה,ערך_הלוואה,""), "")</f>
        <v/>
      </c>
      <c r="E279" s="10">
        <f ca="1">IFERROR(IF(ההלוואה_לא_שולמה*ההלוואה_תקינה,תשלום_חודשי,0), 0)</f>
        <v>0</v>
      </c>
      <c r="F279" s="10">
        <f ca="1">IFERROR(IF(ההלוואה_לא_שולמה*ההלוואה_תקינה,קרן,0), 0)</f>
        <v>0</v>
      </c>
      <c r="G279" s="10">
        <f ca="1">IFERROR(IF(ההלוואה_לא_שולמה*ההלוואה_תקינה,סכום_ריבית,0), 0)</f>
        <v>0</v>
      </c>
      <c r="H279" s="10">
        <f ca="1">IFERROR(IF(ההלוואה_לא_שולמה*ההלוואה_תקינה,יתרת_סגירה,0), 0)</f>
        <v>0</v>
      </c>
    </row>
    <row r="280" spans="2:8" ht="20.100000000000001" customHeight="1" x14ac:dyDescent="0.2">
      <c r="B280" s="5" t="str">
        <f ca="1">IFERROR(IF(ההלוואה_לא_שולמה*ההלוואה_תקינה,מספר_תשלום,""), "")</f>
        <v/>
      </c>
      <c r="C280" s="6">
        <f ca="1">IFERROR(IF(ההלוואה_לא_שולמה*ההלוואה_תקינה,תאריך_תשלום,תאריך_התחלה_של_הלוואה), תאריך_התחלה_של_הלוואה)</f>
        <v>45648</v>
      </c>
      <c r="D280" s="10" t="str">
        <f ca="1">IFERROR(IF(ההלוואה_לא_שולמה*ההלוואה_תקינה,ערך_הלוואה,""), "")</f>
        <v/>
      </c>
      <c r="E280" s="10">
        <f ca="1">IFERROR(IF(ההלוואה_לא_שולמה*ההלוואה_תקינה,תשלום_חודשי,0), 0)</f>
        <v>0</v>
      </c>
      <c r="F280" s="10">
        <f ca="1">IFERROR(IF(ההלוואה_לא_שולמה*ההלוואה_תקינה,קרן,0), 0)</f>
        <v>0</v>
      </c>
      <c r="G280" s="10">
        <f ca="1">IFERROR(IF(ההלוואה_לא_שולמה*ההלוואה_תקינה,סכום_ריבית,0), 0)</f>
        <v>0</v>
      </c>
      <c r="H280" s="10">
        <f ca="1">IFERROR(IF(ההלוואה_לא_שולמה*ההלוואה_תקינה,יתרת_סגירה,0), 0)</f>
        <v>0</v>
      </c>
    </row>
    <row r="281" spans="2:8" ht="20.100000000000001" customHeight="1" x14ac:dyDescent="0.2">
      <c r="B281" s="5" t="str">
        <f ca="1">IFERROR(IF(ההלוואה_לא_שולמה*ההלוואה_תקינה,מספר_תשלום,""), "")</f>
        <v/>
      </c>
      <c r="C281" s="6">
        <f ca="1">IFERROR(IF(ההלוואה_לא_שולמה*ההלוואה_תקינה,תאריך_תשלום,תאריך_התחלה_של_הלוואה), תאריך_התחלה_של_הלוואה)</f>
        <v>45648</v>
      </c>
      <c r="D281" s="10" t="str">
        <f ca="1">IFERROR(IF(ההלוואה_לא_שולמה*ההלוואה_תקינה,ערך_הלוואה,""), "")</f>
        <v/>
      </c>
      <c r="E281" s="10">
        <f ca="1">IFERROR(IF(ההלוואה_לא_שולמה*ההלוואה_תקינה,תשלום_חודשי,0), 0)</f>
        <v>0</v>
      </c>
      <c r="F281" s="10">
        <f ca="1">IFERROR(IF(ההלוואה_לא_שולמה*ההלוואה_תקינה,קרן,0), 0)</f>
        <v>0</v>
      </c>
      <c r="G281" s="10">
        <f ca="1">IFERROR(IF(ההלוואה_לא_שולמה*ההלוואה_תקינה,סכום_ריבית,0), 0)</f>
        <v>0</v>
      </c>
      <c r="H281" s="10">
        <f ca="1">IFERROR(IF(ההלוואה_לא_שולמה*ההלוואה_תקינה,יתרת_סגירה,0), 0)</f>
        <v>0</v>
      </c>
    </row>
    <row r="282" spans="2:8" ht="20.100000000000001" customHeight="1" x14ac:dyDescent="0.2">
      <c r="B282" s="5" t="str">
        <f ca="1">IFERROR(IF(ההלוואה_לא_שולמה*ההלוואה_תקינה,מספר_תשלום,""), "")</f>
        <v/>
      </c>
      <c r="C282" s="6">
        <f ca="1">IFERROR(IF(ההלוואה_לא_שולמה*ההלוואה_תקינה,תאריך_תשלום,תאריך_התחלה_של_הלוואה), תאריך_התחלה_של_הלוואה)</f>
        <v>45648</v>
      </c>
      <c r="D282" s="10" t="str">
        <f ca="1">IFERROR(IF(ההלוואה_לא_שולמה*ההלוואה_תקינה,ערך_הלוואה,""), "")</f>
        <v/>
      </c>
      <c r="E282" s="10">
        <f ca="1">IFERROR(IF(ההלוואה_לא_שולמה*ההלוואה_תקינה,תשלום_חודשי,0), 0)</f>
        <v>0</v>
      </c>
      <c r="F282" s="10">
        <f ca="1">IFERROR(IF(ההלוואה_לא_שולמה*ההלוואה_תקינה,קרן,0), 0)</f>
        <v>0</v>
      </c>
      <c r="G282" s="10">
        <f ca="1">IFERROR(IF(ההלוואה_לא_שולמה*ההלוואה_תקינה,סכום_ריבית,0), 0)</f>
        <v>0</v>
      </c>
      <c r="H282" s="10">
        <f ca="1">IFERROR(IF(ההלוואה_לא_שולמה*ההלוואה_תקינה,יתרת_סגירה,0), 0)</f>
        <v>0</v>
      </c>
    </row>
    <row r="283" spans="2:8" ht="20.100000000000001" customHeight="1" x14ac:dyDescent="0.2">
      <c r="B283" s="5" t="str">
        <f ca="1">IFERROR(IF(ההלוואה_לא_שולמה*ההלוואה_תקינה,מספר_תשלום,""), "")</f>
        <v/>
      </c>
      <c r="C283" s="6">
        <f ca="1">IFERROR(IF(ההלוואה_לא_שולמה*ההלוואה_תקינה,תאריך_תשלום,תאריך_התחלה_של_הלוואה), תאריך_התחלה_של_הלוואה)</f>
        <v>45648</v>
      </c>
      <c r="D283" s="10" t="str">
        <f ca="1">IFERROR(IF(ההלוואה_לא_שולמה*ההלוואה_תקינה,ערך_הלוואה,""), "")</f>
        <v/>
      </c>
      <c r="E283" s="10">
        <f ca="1">IFERROR(IF(ההלוואה_לא_שולמה*ההלוואה_תקינה,תשלום_חודשי,0), 0)</f>
        <v>0</v>
      </c>
      <c r="F283" s="10">
        <f ca="1">IFERROR(IF(ההלוואה_לא_שולמה*ההלוואה_תקינה,קרן,0), 0)</f>
        <v>0</v>
      </c>
      <c r="G283" s="10">
        <f ca="1">IFERROR(IF(ההלוואה_לא_שולמה*ההלוואה_תקינה,סכום_ריבית,0), 0)</f>
        <v>0</v>
      </c>
      <c r="H283" s="10">
        <f ca="1">IFERROR(IF(ההלוואה_לא_שולמה*ההלוואה_תקינה,יתרת_סגירה,0), 0)</f>
        <v>0</v>
      </c>
    </row>
    <row r="284" spans="2:8" ht="20.100000000000001" customHeight="1" x14ac:dyDescent="0.2">
      <c r="B284" s="5" t="str">
        <f ca="1">IFERROR(IF(ההלוואה_לא_שולמה*ההלוואה_תקינה,מספר_תשלום,""), "")</f>
        <v/>
      </c>
      <c r="C284" s="6">
        <f ca="1">IFERROR(IF(ההלוואה_לא_שולמה*ההלוואה_תקינה,תאריך_תשלום,תאריך_התחלה_של_הלוואה), תאריך_התחלה_של_הלוואה)</f>
        <v>45648</v>
      </c>
      <c r="D284" s="10" t="str">
        <f ca="1">IFERROR(IF(ההלוואה_לא_שולמה*ההלוואה_תקינה,ערך_הלוואה,""), "")</f>
        <v/>
      </c>
      <c r="E284" s="10">
        <f ca="1">IFERROR(IF(ההלוואה_לא_שולמה*ההלוואה_תקינה,תשלום_חודשי,0), 0)</f>
        <v>0</v>
      </c>
      <c r="F284" s="10">
        <f ca="1">IFERROR(IF(ההלוואה_לא_שולמה*ההלוואה_תקינה,קרן,0), 0)</f>
        <v>0</v>
      </c>
      <c r="G284" s="10">
        <f ca="1">IFERROR(IF(ההלוואה_לא_שולמה*ההלוואה_תקינה,סכום_ריבית,0), 0)</f>
        <v>0</v>
      </c>
      <c r="H284" s="10">
        <f ca="1">IFERROR(IF(ההלוואה_לא_שולמה*ההלוואה_תקינה,יתרת_סגירה,0), 0)</f>
        <v>0</v>
      </c>
    </row>
    <row r="285" spans="2:8" ht="20.100000000000001" customHeight="1" x14ac:dyDescent="0.2">
      <c r="B285" s="5" t="str">
        <f ca="1">IFERROR(IF(ההלוואה_לא_שולמה*ההלוואה_תקינה,מספר_תשלום,""), "")</f>
        <v/>
      </c>
      <c r="C285" s="6">
        <f ca="1">IFERROR(IF(ההלוואה_לא_שולמה*ההלוואה_תקינה,תאריך_תשלום,תאריך_התחלה_של_הלוואה), תאריך_התחלה_של_הלוואה)</f>
        <v>45648</v>
      </c>
      <c r="D285" s="10" t="str">
        <f ca="1">IFERROR(IF(ההלוואה_לא_שולמה*ההלוואה_תקינה,ערך_הלוואה,""), "")</f>
        <v/>
      </c>
      <c r="E285" s="10">
        <f ca="1">IFERROR(IF(ההלוואה_לא_שולמה*ההלוואה_תקינה,תשלום_חודשי,0), 0)</f>
        <v>0</v>
      </c>
      <c r="F285" s="10">
        <f ca="1">IFERROR(IF(ההלוואה_לא_שולמה*ההלוואה_תקינה,קרן,0), 0)</f>
        <v>0</v>
      </c>
      <c r="G285" s="10">
        <f ca="1">IFERROR(IF(ההלוואה_לא_שולמה*ההלוואה_תקינה,סכום_ריבית,0), 0)</f>
        <v>0</v>
      </c>
      <c r="H285" s="10">
        <f ca="1">IFERROR(IF(ההלוואה_לא_שולמה*ההלוואה_תקינה,יתרת_סגירה,0), 0)</f>
        <v>0</v>
      </c>
    </row>
    <row r="286" spans="2:8" ht="20.100000000000001" customHeight="1" x14ac:dyDescent="0.2">
      <c r="B286" s="5" t="str">
        <f ca="1">IFERROR(IF(ההלוואה_לא_שולמה*ההלוואה_תקינה,מספר_תשלום,""), "")</f>
        <v/>
      </c>
      <c r="C286" s="6">
        <f ca="1">IFERROR(IF(ההלוואה_לא_שולמה*ההלוואה_תקינה,תאריך_תשלום,תאריך_התחלה_של_הלוואה), תאריך_התחלה_של_הלוואה)</f>
        <v>45648</v>
      </c>
      <c r="D286" s="10" t="str">
        <f ca="1">IFERROR(IF(ההלוואה_לא_שולמה*ההלוואה_תקינה,ערך_הלוואה,""), "")</f>
        <v/>
      </c>
      <c r="E286" s="10">
        <f ca="1">IFERROR(IF(ההלוואה_לא_שולמה*ההלוואה_תקינה,תשלום_חודשי,0), 0)</f>
        <v>0</v>
      </c>
      <c r="F286" s="10">
        <f ca="1">IFERROR(IF(ההלוואה_לא_שולמה*ההלוואה_תקינה,קרן,0), 0)</f>
        <v>0</v>
      </c>
      <c r="G286" s="10">
        <f ca="1">IFERROR(IF(ההלוואה_לא_שולמה*ההלוואה_תקינה,סכום_ריבית,0), 0)</f>
        <v>0</v>
      </c>
      <c r="H286" s="10">
        <f ca="1">IFERROR(IF(ההלוואה_לא_שולמה*ההלוואה_תקינה,יתרת_סגירה,0), 0)</f>
        <v>0</v>
      </c>
    </row>
    <row r="287" spans="2:8" ht="20.100000000000001" customHeight="1" x14ac:dyDescent="0.2">
      <c r="B287" s="5" t="str">
        <f ca="1">IFERROR(IF(ההלוואה_לא_שולמה*ההלוואה_תקינה,מספר_תשלום,""), "")</f>
        <v/>
      </c>
      <c r="C287" s="6">
        <f ca="1">IFERROR(IF(ההלוואה_לא_שולמה*ההלוואה_תקינה,תאריך_תשלום,תאריך_התחלה_של_הלוואה), תאריך_התחלה_של_הלוואה)</f>
        <v>45648</v>
      </c>
      <c r="D287" s="10" t="str">
        <f ca="1">IFERROR(IF(ההלוואה_לא_שולמה*ההלוואה_תקינה,ערך_הלוואה,""), "")</f>
        <v/>
      </c>
      <c r="E287" s="10">
        <f ca="1">IFERROR(IF(ההלוואה_לא_שולמה*ההלוואה_תקינה,תשלום_חודשי,0), 0)</f>
        <v>0</v>
      </c>
      <c r="F287" s="10">
        <f ca="1">IFERROR(IF(ההלוואה_לא_שולמה*ההלוואה_תקינה,קרן,0), 0)</f>
        <v>0</v>
      </c>
      <c r="G287" s="10">
        <f ca="1">IFERROR(IF(ההלוואה_לא_שולמה*ההלוואה_תקינה,סכום_ריבית,0), 0)</f>
        <v>0</v>
      </c>
      <c r="H287" s="10">
        <f ca="1">IFERROR(IF(ההלוואה_לא_שולמה*ההלוואה_תקינה,יתרת_סגירה,0), 0)</f>
        <v>0</v>
      </c>
    </row>
    <row r="288" spans="2:8" ht="20.100000000000001" customHeight="1" x14ac:dyDescent="0.2">
      <c r="B288" s="5" t="str">
        <f ca="1">IFERROR(IF(ההלוואה_לא_שולמה*ההלוואה_תקינה,מספר_תשלום,""), "")</f>
        <v/>
      </c>
      <c r="C288" s="6">
        <f ca="1">IFERROR(IF(ההלוואה_לא_שולמה*ההלוואה_תקינה,תאריך_תשלום,תאריך_התחלה_של_הלוואה), תאריך_התחלה_של_הלוואה)</f>
        <v>45648</v>
      </c>
      <c r="D288" s="10" t="str">
        <f ca="1">IFERROR(IF(ההלוואה_לא_שולמה*ההלוואה_תקינה,ערך_הלוואה,""), "")</f>
        <v/>
      </c>
      <c r="E288" s="10">
        <f ca="1">IFERROR(IF(ההלוואה_לא_שולמה*ההלוואה_תקינה,תשלום_חודשי,0), 0)</f>
        <v>0</v>
      </c>
      <c r="F288" s="10">
        <f ca="1">IFERROR(IF(ההלוואה_לא_שולמה*ההלוואה_תקינה,קרן,0), 0)</f>
        <v>0</v>
      </c>
      <c r="G288" s="10">
        <f ca="1">IFERROR(IF(ההלוואה_לא_שולמה*ההלוואה_תקינה,סכום_ריבית,0), 0)</f>
        <v>0</v>
      </c>
      <c r="H288" s="10">
        <f ca="1">IFERROR(IF(ההלוואה_לא_שולמה*ההלוואה_תקינה,יתרת_סגירה,0), 0)</f>
        <v>0</v>
      </c>
    </row>
    <row r="289" spans="2:8" ht="20.100000000000001" customHeight="1" x14ac:dyDescent="0.2">
      <c r="B289" s="5" t="str">
        <f ca="1">IFERROR(IF(ההלוואה_לא_שולמה*ההלוואה_תקינה,מספר_תשלום,""), "")</f>
        <v/>
      </c>
      <c r="C289" s="6">
        <f ca="1">IFERROR(IF(ההלוואה_לא_שולמה*ההלוואה_תקינה,תאריך_תשלום,תאריך_התחלה_של_הלוואה), תאריך_התחלה_של_הלוואה)</f>
        <v>45648</v>
      </c>
      <c r="D289" s="10" t="str">
        <f ca="1">IFERROR(IF(ההלוואה_לא_שולמה*ההלוואה_תקינה,ערך_הלוואה,""), "")</f>
        <v/>
      </c>
      <c r="E289" s="10">
        <f ca="1">IFERROR(IF(ההלוואה_לא_שולמה*ההלוואה_תקינה,תשלום_חודשי,0), 0)</f>
        <v>0</v>
      </c>
      <c r="F289" s="10">
        <f ca="1">IFERROR(IF(ההלוואה_לא_שולמה*ההלוואה_תקינה,קרן,0), 0)</f>
        <v>0</v>
      </c>
      <c r="G289" s="10">
        <f ca="1">IFERROR(IF(ההלוואה_לא_שולמה*ההלוואה_תקינה,סכום_ריבית,0), 0)</f>
        <v>0</v>
      </c>
      <c r="H289" s="10">
        <f ca="1">IFERROR(IF(ההלוואה_לא_שולמה*ההלוואה_תקינה,יתרת_סגירה,0), 0)</f>
        <v>0</v>
      </c>
    </row>
    <row r="290" spans="2:8" ht="20.100000000000001" customHeight="1" x14ac:dyDescent="0.2">
      <c r="B290" s="5" t="str">
        <f ca="1">IFERROR(IF(ההלוואה_לא_שולמה*ההלוואה_תקינה,מספר_תשלום,""), "")</f>
        <v/>
      </c>
      <c r="C290" s="6">
        <f ca="1">IFERROR(IF(ההלוואה_לא_שולמה*ההלוואה_תקינה,תאריך_תשלום,תאריך_התחלה_של_הלוואה), תאריך_התחלה_של_הלוואה)</f>
        <v>45648</v>
      </c>
      <c r="D290" s="10" t="str">
        <f ca="1">IFERROR(IF(ההלוואה_לא_שולמה*ההלוואה_תקינה,ערך_הלוואה,""), "")</f>
        <v/>
      </c>
      <c r="E290" s="10">
        <f ca="1">IFERROR(IF(ההלוואה_לא_שולמה*ההלוואה_תקינה,תשלום_חודשי,0), 0)</f>
        <v>0</v>
      </c>
      <c r="F290" s="10">
        <f ca="1">IFERROR(IF(ההלוואה_לא_שולמה*ההלוואה_תקינה,קרן,0), 0)</f>
        <v>0</v>
      </c>
      <c r="G290" s="10">
        <f ca="1">IFERROR(IF(ההלוואה_לא_שולמה*ההלוואה_תקינה,סכום_ריבית,0), 0)</f>
        <v>0</v>
      </c>
      <c r="H290" s="10">
        <f ca="1">IFERROR(IF(ההלוואה_לא_שולמה*ההלוואה_תקינה,יתרת_סגירה,0), 0)</f>
        <v>0</v>
      </c>
    </row>
    <row r="291" spans="2:8" ht="20.100000000000001" customHeight="1" x14ac:dyDescent="0.2">
      <c r="B291" s="5" t="str">
        <f ca="1">IFERROR(IF(ההלוואה_לא_שולמה*ההלוואה_תקינה,מספר_תשלום,""), "")</f>
        <v/>
      </c>
      <c r="C291" s="6">
        <f ca="1">IFERROR(IF(ההלוואה_לא_שולמה*ההלוואה_תקינה,תאריך_תשלום,תאריך_התחלה_של_הלוואה), תאריך_התחלה_של_הלוואה)</f>
        <v>45648</v>
      </c>
      <c r="D291" s="10" t="str">
        <f ca="1">IFERROR(IF(ההלוואה_לא_שולמה*ההלוואה_תקינה,ערך_הלוואה,""), "")</f>
        <v/>
      </c>
      <c r="E291" s="10">
        <f ca="1">IFERROR(IF(ההלוואה_לא_שולמה*ההלוואה_תקינה,תשלום_חודשי,0), 0)</f>
        <v>0</v>
      </c>
      <c r="F291" s="10">
        <f ca="1">IFERROR(IF(ההלוואה_לא_שולמה*ההלוואה_תקינה,קרן,0), 0)</f>
        <v>0</v>
      </c>
      <c r="G291" s="10">
        <f ca="1">IFERROR(IF(ההלוואה_לא_שולמה*ההלוואה_תקינה,סכום_ריבית,0), 0)</f>
        <v>0</v>
      </c>
      <c r="H291" s="10">
        <f ca="1">IFERROR(IF(ההלוואה_לא_שולמה*ההלוואה_תקינה,יתרת_סגירה,0), 0)</f>
        <v>0</v>
      </c>
    </row>
    <row r="292" spans="2:8" ht="20.100000000000001" customHeight="1" x14ac:dyDescent="0.2">
      <c r="B292" s="5" t="str">
        <f ca="1">IFERROR(IF(ההלוואה_לא_שולמה*ההלוואה_תקינה,מספר_תשלום,""), "")</f>
        <v/>
      </c>
      <c r="C292" s="6">
        <f ca="1">IFERROR(IF(ההלוואה_לא_שולמה*ההלוואה_תקינה,תאריך_תשלום,תאריך_התחלה_של_הלוואה), תאריך_התחלה_של_הלוואה)</f>
        <v>45648</v>
      </c>
      <c r="D292" s="10" t="str">
        <f ca="1">IFERROR(IF(ההלוואה_לא_שולמה*ההלוואה_תקינה,ערך_הלוואה,""), "")</f>
        <v/>
      </c>
      <c r="E292" s="10">
        <f ca="1">IFERROR(IF(ההלוואה_לא_שולמה*ההלוואה_תקינה,תשלום_חודשי,0), 0)</f>
        <v>0</v>
      </c>
      <c r="F292" s="10">
        <f ca="1">IFERROR(IF(ההלוואה_לא_שולמה*ההלוואה_תקינה,קרן,0), 0)</f>
        <v>0</v>
      </c>
      <c r="G292" s="10">
        <f ca="1">IFERROR(IF(ההלוואה_לא_שולמה*ההלוואה_תקינה,סכום_ריבית,0), 0)</f>
        <v>0</v>
      </c>
      <c r="H292" s="10">
        <f ca="1">IFERROR(IF(ההלוואה_לא_שולמה*ההלוואה_תקינה,יתרת_סגירה,0), 0)</f>
        <v>0</v>
      </c>
    </row>
    <row r="293" spans="2:8" ht="20.100000000000001" customHeight="1" x14ac:dyDescent="0.2">
      <c r="B293" s="5" t="str">
        <f ca="1">IFERROR(IF(ההלוואה_לא_שולמה*ההלוואה_תקינה,מספר_תשלום,""), "")</f>
        <v/>
      </c>
      <c r="C293" s="6">
        <f ca="1">IFERROR(IF(ההלוואה_לא_שולמה*ההלוואה_תקינה,תאריך_תשלום,תאריך_התחלה_של_הלוואה), תאריך_התחלה_של_הלוואה)</f>
        <v>45648</v>
      </c>
      <c r="D293" s="10" t="str">
        <f ca="1">IFERROR(IF(ההלוואה_לא_שולמה*ההלוואה_תקינה,ערך_הלוואה,""), "")</f>
        <v/>
      </c>
      <c r="E293" s="10">
        <f ca="1">IFERROR(IF(ההלוואה_לא_שולמה*ההלוואה_תקינה,תשלום_חודשי,0), 0)</f>
        <v>0</v>
      </c>
      <c r="F293" s="10">
        <f ca="1">IFERROR(IF(ההלוואה_לא_שולמה*ההלוואה_תקינה,קרן,0), 0)</f>
        <v>0</v>
      </c>
      <c r="G293" s="10">
        <f ca="1">IFERROR(IF(ההלוואה_לא_שולמה*ההלוואה_תקינה,סכום_ריבית,0), 0)</f>
        <v>0</v>
      </c>
      <c r="H293" s="10">
        <f ca="1">IFERROR(IF(ההלוואה_לא_שולמה*ההלוואה_תקינה,יתרת_סגירה,0), 0)</f>
        <v>0</v>
      </c>
    </row>
    <row r="294" spans="2:8" ht="20.100000000000001" customHeight="1" x14ac:dyDescent="0.2">
      <c r="B294" s="5" t="str">
        <f ca="1">IFERROR(IF(ההלוואה_לא_שולמה*ההלוואה_תקינה,מספר_תשלום,""), "")</f>
        <v/>
      </c>
      <c r="C294" s="6">
        <f ca="1">IFERROR(IF(ההלוואה_לא_שולמה*ההלוואה_תקינה,תאריך_תשלום,תאריך_התחלה_של_הלוואה), תאריך_התחלה_של_הלוואה)</f>
        <v>45648</v>
      </c>
      <c r="D294" s="10" t="str">
        <f ca="1">IFERROR(IF(ההלוואה_לא_שולמה*ההלוואה_תקינה,ערך_הלוואה,""), "")</f>
        <v/>
      </c>
      <c r="E294" s="10">
        <f ca="1">IFERROR(IF(ההלוואה_לא_שולמה*ההלוואה_תקינה,תשלום_חודשי,0), 0)</f>
        <v>0</v>
      </c>
      <c r="F294" s="10">
        <f ca="1">IFERROR(IF(ההלוואה_לא_שולמה*ההלוואה_תקינה,קרן,0), 0)</f>
        <v>0</v>
      </c>
      <c r="G294" s="10">
        <f ca="1">IFERROR(IF(ההלוואה_לא_שולמה*ההלוואה_תקינה,סכום_ריבית,0), 0)</f>
        <v>0</v>
      </c>
      <c r="H294" s="10">
        <f ca="1">IFERROR(IF(ההלוואה_לא_שולמה*ההלוואה_תקינה,יתרת_סגירה,0), 0)</f>
        <v>0</v>
      </c>
    </row>
    <row r="295" spans="2:8" ht="20.100000000000001" customHeight="1" x14ac:dyDescent="0.2">
      <c r="B295" s="5" t="str">
        <f ca="1">IFERROR(IF(ההלוואה_לא_שולמה*ההלוואה_תקינה,מספר_תשלום,""), "")</f>
        <v/>
      </c>
      <c r="C295" s="6">
        <f ca="1">IFERROR(IF(ההלוואה_לא_שולמה*ההלוואה_תקינה,תאריך_תשלום,תאריך_התחלה_של_הלוואה), תאריך_התחלה_של_הלוואה)</f>
        <v>45648</v>
      </c>
      <c r="D295" s="10" t="str">
        <f ca="1">IFERROR(IF(ההלוואה_לא_שולמה*ההלוואה_תקינה,ערך_הלוואה,""), "")</f>
        <v/>
      </c>
      <c r="E295" s="10">
        <f ca="1">IFERROR(IF(ההלוואה_לא_שולמה*ההלוואה_תקינה,תשלום_חודשי,0), 0)</f>
        <v>0</v>
      </c>
      <c r="F295" s="10">
        <f ca="1">IFERROR(IF(ההלוואה_לא_שולמה*ההלוואה_תקינה,קרן,0), 0)</f>
        <v>0</v>
      </c>
      <c r="G295" s="10">
        <f ca="1">IFERROR(IF(ההלוואה_לא_שולמה*ההלוואה_תקינה,סכום_ריבית,0), 0)</f>
        <v>0</v>
      </c>
      <c r="H295" s="10">
        <f ca="1">IFERROR(IF(ההלוואה_לא_שולמה*ההלוואה_תקינה,יתרת_סגירה,0), 0)</f>
        <v>0</v>
      </c>
    </row>
    <row r="296" spans="2:8" ht="20.100000000000001" customHeight="1" x14ac:dyDescent="0.2">
      <c r="B296" s="5" t="str">
        <f ca="1">IFERROR(IF(ההלוואה_לא_שולמה*ההלוואה_תקינה,מספר_תשלום,""), "")</f>
        <v/>
      </c>
      <c r="C296" s="6">
        <f ca="1">IFERROR(IF(ההלוואה_לא_שולמה*ההלוואה_תקינה,תאריך_תשלום,תאריך_התחלה_של_הלוואה), תאריך_התחלה_של_הלוואה)</f>
        <v>45648</v>
      </c>
      <c r="D296" s="10" t="str">
        <f ca="1">IFERROR(IF(ההלוואה_לא_שולמה*ההלוואה_תקינה,ערך_הלוואה,""), "")</f>
        <v/>
      </c>
      <c r="E296" s="10">
        <f ca="1">IFERROR(IF(ההלוואה_לא_שולמה*ההלוואה_תקינה,תשלום_חודשי,0), 0)</f>
        <v>0</v>
      </c>
      <c r="F296" s="10">
        <f ca="1">IFERROR(IF(ההלוואה_לא_שולמה*ההלוואה_תקינה,קרן,0), 0)</f>
        <v>0</v>
      </c>
      <c r="G296" s="10">
        <f ca="1">IFERROR(IF(ההלוואה_לא_שולמה*ההלוואה_תקינה,סכום_ריבית,0), 0)</f>
        <v>0</v>
      </c>
      <c r="H296" s="10">
        <f ca="1">IFERROR(IF(ההלוואה_לא_שולמה*ההלוואה_תקינה,יתרת_סגירה,0), 0)</f>
        <v>0</v>
      </c>
    </row>
    <row r="297" spans="2:8" ht="20.100000000000001" customHeight="1" x14ac:dyDescent="0.2">
      <c r="B297" s="5" t="str">
        <f ca="1">IFERROR(IF(ההלוואה_לא_שולמה*ההלוואה_תקינה,מספר_תשלום,""), "")</f>
        <v/>
      </c>
      <c r="C297" s="6">
        <f ca="1">IFERROR(IF(ההלוואה_לא_שולמה*ההלוואה_תקינה,תאריך_תשלום,תאריך_התחלה_של_הלוואה), תאריך_התחלה_של_הלוואה)</f>
        <v>45648</v>
      </c>
      <c r="D297" s="10" t="str">
        <f ca="1">IFERROR(IF(ההלוואה_לא_שולמה*ההלוואה_תקינה,ערך_הלוואה,""), "")</f>
        <v/>
      </c>
      <c r="E297" s="10">
        <f ca="1">IFERROR(IF(ההלוואה_לא_שולמה*ההלוואה_תקינה,תשלום_חודשי,0), 0)</f>
        <v>0</v>
      </c>
      <c r="F297" s="10">
        <f ca="1">IFERROR(IF(ההלוואה_לא_שולמה*ההלוואה_תקינה,קרן,0), 0)</f>
        <v>0</v>
      </c>
      <c r="G297" s="10">
        <f ca="1">IFERROR(IF(ההלוואה_לא_שולמה*ההלוואה_תקינה,סכום_ריבית,0), 0)</f>
        <v>0</v>
      </c>
      <c r="H297" s="10">
        <f ca="1">IFERROR(IF(ההלוואה_לא_שולמה*ההלוואה_תקינה,יתרת_סגירה,0), 0)</f>
        <v>0</v>
      </c>
    </row>
    <row r="298" spans="2:8" ht="20.100000000000001" customHeight="1" x14ac:dyDescent="0.2">
      <c r="B298" s="5" t="str">
        <f ca="1">IFERROR(IF(ההלוואה_לא_שולמה*ההלוואה_תקינה,מספר_תשלום,""), "")</f>
        <v/>
      </c>
      <c r="C298" s="6">
        <f ca="1">IFERROR(IF(ההלוואה_לא_שולמה*ההלוואה_תקינה,תאריך_תשלום,תאריך_התחלה_של_הלוואה), תאריך_התחלה_של_הלוואה)</f>
        <v>45648</v>
      </c>
      <c r="D298" s="10" t="str">
        <f ca="1">IFERROR(IF(ההלוואה_לא_שולמה*ההלוואה_תקינה,ערך_הלוואה,""), "")</f>
        <v/>
      </c>
      <c r="E298" s="10">
        <f ca="1">IFERROR(IF(ההלוואה_לא_שולמה*ההלוואה_תקינה,תשלום_חודשי,0), 0)</f>
        <v>0</v>
      </c>
      <c r="F298" s="10">
        <f ca="1">IFERROR(IF(ההלוואה_לא_שולמה*ההלוואה_תקינה,קרן,0), 0)</f>
        <v>0</v>
      </c>
      <c r="G298" s="10">
        <f ca="1">IFERROR(IF(ההלוואה_לא_שולמה*ההלוואה_תקינה,סכום_ריבית,0), 0)</f>
        <v>0</v>
      </c>
      <c r="H298" s="10">
        <f ca="1">IFERROR(IF(ההלוואה_לא_שולמה*ההלוואה_תקינה,יתרת_סגירה,0), 0)</f>
        <v>0</v>
      </c>
    </row>
    <row r="299" spans="2:8" ht="20.100000000000001" customHeight="1" x14ac:dyDescent="0.2">
      <c r="B299" s="5" t="str">
        <f ca="1">IFERROR(IF(ההלוואה_לא_שולמה*ההלוואה_תקינה,מספר_תשלום,""), "")</f>
        <v/>
      </c>
      <c r="C299" s="6">
        <f ca="1">IFERROR(IF(ההלוואה_לא_שולמה*ההלוואה_תקינה,תאריך_תשלום,תאריך_התחלה_של_הלוואה), תאריך_התחלה_של_הלוואה)</f>
        <v>45648</v>
      </c>
      <c r="D299" s="10" t="str">
        <f ca="1">IFERROR(IF(ההלוואה_לא_שולמה*ההלוואה_תקינה,ערך_הלוואה,""), "")</f>
        <v/>
      </c>
      <c r="E299" s="10">
        <f ca="1">IFERROR(IF(ההלוואה_לא_שולמה*ההלוואה_תקינה,תשלום_חודשי,0), 0)</f>
        <v>0</v>
      </c>
      <c r="F299" s="10">
        <f ca="1">IFERROR(IF(ההלוואה_לא_שולמה*ההלוואה_תקינה,קרן,0), 0)</f>
        <v>0</v>
      </c>
      <c r="G299" s="10">
        <f ca="1">IFERROR(IF(ההלוואה_לא_שולמה*ההלוואה_תקינה,סכום_ריבית,0), 0)</f>
        <v>0</v>
      </c>
      <c r="H299" s="10">
        <f ca="1">IFERROR(IF(ההלוואה_לא_שולמה*ההלוואה_תקינה,יתרת_סגירה,0), 0)</f>
        <v>0</v>
      </c>
    </row>
    <row r="300" spans="2:8" ht="20.100000000000001" customHeight="1" x14ac:dyDescent="0.2">
      <c r="B300" s="5" t="str">
        <f ca="1">IFERROR(IF(ההלוואה_לא_שולמה*ההלוואה_תקינה,מספר_תשלום,""), "")</f>
        <v/>
      </c>
      <c r="C300" s="6">
        <f ca="1">IFERROR(IF(ההלוואה_לא_שולמה*ההלוואה_תקינה,תאריך_תשלום,תאריך_התחלה_של_הלוואה), תאריך_התחלה_של_הלוואה)</f>
        <v>45648</v>
      </c>
      <c r="D300" s="10" t="str">
        <f ca="1">IFERROR(IF(ההלוואה_לא_שולמה*ההלוואה_תקינה,ערך_הלוואה,""), "")</f>
        <v/>
      </c>
      <c r="E300" s="10">
        <f ca="1">IFERROR(IF(ההלוואה_לא_שולמה*ההלוואה_תקינה,תשלום_חודשי,0), 0)</f>
        <v>0</v>
      </c>
      <c r="F300" s="10">
        <f ca="1">IFERROR(IF(ההלוואה_לא_שולמה*ההלוואה_תקינה,קרן,0), 0)</f>
        <v>0</v>
      </c>
      <c r="G300" s="10">
        <f ca="1">IFERROR(IF(ההלוואה_לא_שולמה*ההלוואה_תקינה,סכום_ריבית,0), 0)</f>
        <v>0</v>
      </c>
      <c r="H300" s="10">
        <f ca="1">IFERROR(IF(ההלוואה_לא_שולמה*ההלוואה_תקינה,יתרת_סגירה,0), 0)</f>
        <v>0</v>
      </c>
    </row>
    <row r="301" spans="2:8" ht="20.100000000000001" customHeight="1" x14ac:dyDescent="0.2">
      <c r="B301" s="5" t="str">
        <f ca="1">IFERROR(IF(ההלוואה_לא_שולמה*ההלוואה_תקינה,מספר_תשלום,""), "")</f>
        <v/>
      </c>
      <c r="C301" s="6">
        <f ca="1">IFERROR(IF(ההלוואה_לא_שולמה*ההלוואה_תקינה,תאריך_תשלום,תאריך_התחלה_של_הלוואה), תאריך_התחלה_של_הלוואה)</f>
        <v>45648</v>
      </c>
      <c r="D301" s="10" t="str">
        <f ca="1">IFERROR(IF(ההלוואה_לא_שולמה*ההלוואה_תקינה,ערך_הלוואה,""), "")</f>
        <v/>
      </c>
      <c r="E301" s="10">
        <f ca="1">IFERROR(IF(ההלוואה_לא_שולמה*ההלוואה_תקינה,תשלום_חודשי,0), 0)</f>
        <v>0</v>
      </c>
      <c r="F301" s="10">
        <f ca="1">IFERROR(IF(ההלוואה_לא_שולמה*ההלוואה_תקינה,קרן,0), 0)</f>
        <v>0</v>
      </c>
      <c r="G301" s="10">
        <f ca="1">IFERROR(IF(ההלוואה_לא_שולמה*ההלוואה_תקינה,סכום_ריבית,0), 0)</f>
        <v>0</v>
      </c>
      <c r="H301" s="10">
        <f ca="1">IFERROR(IF(ההלוואה_לא_שולמה*ההלוואה_תקינה,יתרת_סגירה,0), 0)</f>
        <v>0</v>
      </c>
    </row>
    <row r="302" spans="2:8" ht="20.100000000000001" customHeight="1" x14ac:dyDescent="0.2">
      <c r="B302" s="5" t="str">
        <f ca="1">IFERROR(IF(ההלוואה_לא_שולמה*ההלוואה_תקינה,מספר_תשלום,""), "")</f>
        <v/>
      </c>
      <c r="C302" s="6">
        <f ca="1">IFERROR(IF(ההלוואה_לא_שולמה*ההלוואה_תקינה,תאריך_תשלום,תאריך_התחלה_של_הלוואה), תאריך_התחלה_של_הלוואה)</f>
        <v>45648</v>
      </c>
      <c r="D302" s="10" t="str">
        <f ca="1">IFERROR(IF(ההלוואה_לא_שולמה*ההלוואה_תקינה,ערך_הלוואה,""), "")</f>
        <v/>
      </c>
      <c r="E302" s="10">
        <f ca="1">IFERROR(IF(ההלוואה_לא_שולמה*ההלוואה_תקינה,תשלום_חודשי,0), 0)</f>
        <v>0</v>
      </c>
      <c r="F302" s="10">
        <f ca="1">IFERROR(IF(ההלוואה_לא_שולמה*ההלוואה_תקינה,קרן,0), 0)</f>
        <v>0</v>
      </c>
      <c r="G302" s="10">
        <f ca="1">IFERROR(IF(ההלוואה_לא_שולמה*ההלוואה_תקינה,סכום_ריבית,0), 0)</f>
        <v>0</v>
      </c>
      <c r="H302" s="10">
        <f ca="1">IFERROR(IF(ההלוואה_לא_שולמה*ההלוואה_תקינה,יתרת_סגירה,0), 0)</f>
        <v>0</v>
      </c>
    </row>
    <row r="303" spans="2:8" ht="20.100000000000001" customHeight="1" x14ac:dyDescent="0.2">
      <c r="B303" s="5" t="str">
        <f ca="1">IFERROR(IF(ההלוואה_לא_שולמה*ההלוואה_תקינה,מספר_תשלום,""), "")</f>
        <v/>
      </c>
      <c r="C303" s="6">
        <f ca="1">IFERROR(IF(ההלוואה_לא_שולמה*ההלוואה_תקינה,תאריך_תשלום,תאריך_התחלה_של_הלוואה), תאריך_התחלה_של_הלוואה)</f>
        <v>45648</v>
      </c>
      <c r="D303" s="10" t="str">
        <f ca="1">IFERROR(IF(ההלוואה_לא_שולמה*ההלוואה_תקינה,ערך_הלוואה,""), "")</f>
        <v/>
      </c>
      <c r="E303" s="10">
        <f ca="1">IFERROR(IF(ההלוואה_לא_שולמה*ההלוואה_תקינה,תשלום_חודשי,0), 0)</f>
        <v>0</v>
      </c>
      <c r="F303" s="10">
        <f ca="1">IFERROR(IF(ההלוואה_לא_שולמה*ההלוואה_תקינה,קרן,0), 0)</f>
        <v>0</v>
      </c>
      <c r="G303" s="10">
        <f ca="1">IFERROR(IF(ההלוואה_לא_שולמה*ההלוואה_תקינה,סכום_ריבית,0), 0)</f>
        <v>0</v>
      </c>
      <c r="H303" s="10">
        <f ca="1">IFERROR(IF(ההלוואה_לא_שולמה*ההלוואה_תקינה,יתרת_סגירה,0), 0)</f>
        <v>0</v>
      </c>
    </row>
    <row r="304" spans="2:8" ht="20.100000000000001" customHeight="1" x14ac:dyDescent="0.2">
      <c r="B304" s="5" t="str">
        <f ca="1">IFERROR(IF(ההלוואה_לא_שולמה*ההלוואה_תקינה,מספר_תשלום,""), "")</f>
        <v/>
      </c>
      <c r="C304" s="6">
        <f ca="1">IFERROR(IF(ההלוואה_לא_שולמה*ההלוואה_תקינה,תאריך_תשלום,תאריך_התחלה_של_הלוואה), תאריך_התחלה_של_הלוואה)</f>
        <v>45648</v>
      </c>
      <c r="D304" s="10" t="str">
        <f ca="1">IFERROR(IF(ההלוואה_לא_שולמה*ההלוואה_תקינה,ערך_הלוואה,""), "")</f>
        <v/>
      </c>
      <c r="E304" s="10">
        <f ca="1">IFERROR(IF(ההלוואה_לא_שולמה*ההלוואה_תקינה,תשלום_חודשי,0), 0)</f>
        <v>0</v>
      </c>
      <c r="F304" s="10">
        <f ca="1">IFERROR(IF(ההלוואה_לא_שולמה*ההלוואה_תקינה,קרן,0), 0)</f>
        <v>0</v>
      </c>
      <c r="G304" s="10">
        <f ca="1">IFERROR(IF(ההלוואה_לא_שולמה*ההלוואה_תקינה,סכום_ריבית,0), 0)</f>
        <v>0</v>
      </c>
      <c r="H304" s="10">
        <f ca="1">IFERROR(IF(ההלוואה_לא_שולמה*ההלוואה_תקינה,יתרת_סגירה,0), 0)</f>
        <v>0</v>
      </c>
    </row>
    <row r="305" spans="2:8" ht="20.100000000000001" customHeight="1" x14ac:dyDescent="0.2">
      <c r="B305" s="5" t="str">
        <f ca="1">IFERROR(IF(ההלוואה_לא_שולמה*ההלוואה_תקינה,מספר_תשלום,""), "")</f>
        <v/>
      </c>
      <c r="C305" s="6">
        <f ca="1">IFERROR(IF(ההלוואה_לא_שולמה*ההלוואה_תקינה,תאריך_תשלום,תאריך_התחלה_של_הלוואה), תאריך_התחלה_של_הלוואה)</f>
        <v>45648</v>
      </c>
      <c r="D305" s="10" t="str">
        <f ca="1">IFERROR(IF(ההלוואה_לא_שולמה*ההלוואה_תקינה,ערך_הלוואה,""), "")</f>
        <v/>
      </c>
      <c r="E305" s="10">
        <f ca="1">IFERROR(IF(ההלוואה_לא_שולמה*ההלוואה_תקינה,תשלום_חודשי,0), 0)</f>
        <v>0</v>
      </c>
      <c r="F305" s="10">
        <f ca="1">IFERROR(IF(ההלוואה_לא_שולמה*ההלוואה_תקינה,קרן,0), 0)</f>
        <v>0</v>
      </c>
      <c r="G305" s="10">
        <f ca="1">IFERROR(IF(ההלוואה_לא_שולמה*ההלוואה_תקינה,סכום_ריבית,0), 0)</f>
        <v>0</v>
      </c>
      <c r="H305" s="10">
        <f ca="1">IFERROR(IF(ההלוואה_לא_שולמה*ההלוואה_תקינה,יתרת_סגירה,0), 0)</f>
        <v>0</v>
      </c>
    </row>
    <row r="306" spans="2:8" ht="20.100000000000001" customHeight="1" x14ac:dyDescent="0.2">
      <c r="B306" s="5" t="str">
        <f ca="1">IFERROR(IF(ההלוואה_לא_שולמה*ההלוואה_תקינה,מספר_תשלום,""), "")</f>
        <v/>
      </c>
      <c r="C306" s="6">
        <f ca="1">IFERROR(IF(ההלוואה_לא_שולמה*ההלוואה_תקינה,תאריך_תשלום,תאריך_התחלה_של_הלוואה), תאריך_התחלה_של_הלוואה)</f>
        <v>45648</v>
      </c>
      <c r="D306" s="10" t="str">
        <f ca="1">IFERROR(IF(ההלוואה_לא_שולמה*ההלוואה_תקינה,ערך_הלוואה,""), "")</f>
        <v/>
      </c>
      <c r="E306" s="10">
        <f ca="1">IFERROR(IF(ההלוואה_לא_שולמה*ההלוואה_תקינה,תשלום_חודשי,0), 0)</f>
        <v>0</v>
      </c>
      <c r="F306" s="10">
        <f ca="1">IFERROR(IF(ההלוואה_לא_שולמה*ההלוואה_תקינה,קרן,0), 0)</f>
        <v>0</v>
      </c>
      <c r="G306" s="10">
        <f ca="1">IFERROR(IF(ההלוואה_לא_שולמה*ההלוואה_תקינה,סכום_ריבית,0), 0)</f>
        <v>0</v>
      </c>
      <c r="H306" s="10">
        <f ca="1">IFERROR(IF(ההלוואה_לא_שולמה*ההלוואה_תקינה,יתרת_סגירה,0), 0)</f>
        <v>0</v>
      </c>
    </row>
    <row r="307" spans="2:8" ht="20.100000000000001" customHeight="1" x14ac:dyDescent="0.2">
      <c r="B307" s="5" t="str">
        <f ca="1">IFERROR(IF(ההלוואה_לא_שולמה*ההלוואה_תקינה,מספר_תשלום,""), "")</f>
        <v/>
      </c>
      <c r="C307" s="6">
        <f ca="1">IFERROR(IF(ההלוואה_לא_שולמה*ההלוואה_תקינה,תאריך_תשלום,תאריך_התחלה_של_הלוואה), תאריך_התחלה_של_הלוואה)</f>
        <v>45648</v>
      </c>
      <c r="D307" s="10" t="str">
        <f ca="1">IFERROR(IF(ההלוואה_לא_שולמה*ההלוואה_תקינה,ערך_הלוואה,""), "")</f>
        <v/>
      </c>
      <c r="E307" s="10">
        <f ca="1">IFERROR(IF(ההלוואה_לא_שולמה*ההלוואה_תקינה,תשלום_חודשי,0), 0)</f>
        <v>0</v>
      </c>
      <c r="F307" s="10">
        <f ca="1">IFERROR(IF(ההלוואה_לא_שולמה*ההלוואה_תקינה,קרן,0), 0)</f>
        <v>0</v>
      </c>
      <c r="G307" s="10">
        <f ca="1">IFERROR(IF(ההלוואה_לא_שולמה*ההלוואה_תקינה,סכום_ריבית,0), 0)</f>
        <v>0</v>
      </c>
      <c r="H307" s="10">
        <f ca="1">IFERROR(IF(ההלוואה_לא_שולמה*ההלוואה_תקינה,יתרת_סגירה,0), 0)</f>
        <v>0</v>
      </c>
    </row>
    <row r="308" spans="2:8" ht="20.100000000000001" customHeight="1" x14ac:dyDescent="0.2">
      <c r="B308" s="5" t="str">
        <f ca="1">IFERROR(IF(ההלוואה_לא_שולמה*ההלוואה_תקינה,מספר_תשלום,""), "")</f>
        <v/>
      </c>
      <c r="C308" s="6">
        <f ca="1">IFERROR(IF(ההלוואה_לא_שולמה*ההלוואה_תקינה,תאריך_תשלום,תאריך_התחלה_של_הלוואה), תאריך_התחלה_של_הלוואה)</f>
        <v>45648</v>
      </c>
      <c r="D308" s="10" t="str">
        <f ca="1">IFERROR(IF(ההלוואה_לא_שולמה*ההלוואה_תקינה,ערך_הלוואה,""), "")</f>
        <v/>
      </c>
      <c r="E308" s="10">
        <f ca="1">IFERROR(IF(ההלוואה_לא_שולמה*ההלוואה_תקינה,תשלום_חודשי,0), 0)</f>
        <v>0</v>
      </c>
      <c r="F308" s="10">
        <f ca="1">IFERROR(IF(ההלוואה_לא_שולמה*ההלוואה_תקינה,קרן,0), 0)</f>
        <v>0</v>
      </c>
      <c r="G308" s="10">
        <f ca="1">IFERROR(IF(ההלוואה_לא_שולמה*ההלוואה_תקינה,סכום_ריבית,0), 0)</f>
        <v>0</v>
      </c>
      <c r="H308" s="10">
        <f ca="1">IFERROR(IF(ההלוואה_לא_שולמה*ההלוואה_תקינה,יתרת_סגירה,0), 0)</f>
        <v>0</v>
      </c>
    </row>
    <row r="309" spans="2:8" ht="20.100000000000001" customHeight="1" x14ac:dyDescent="0.2">
      <c r="B309" s="5" t="str">
        <f ca="1">IFERROR(IF(ההלוואה_לא_שולמה*ההלוואה_תקינה,מספר_תשלום,""), "")</f>
        <v/>
      </c>
      <c r="C309" s="6">
        <f ca="1">IFERROR(IF(ההלוואה_לא_שולמה*ההלוואה_תקינה,תאריך_תשלום,תאריך_התחלה_של_הלוואה), תאריך_התחלה_של_הלוואה)</f>
        <v>45648</v>
      </c>
      <c r="D309" s="10" t="str">
        <f ca="1">IFERROR(IF(ההלוואה_לא_שולמה*ההלוואה_תקינה,ערך_הלוואה,""), "")</f>
        <v/>
      </c>
      <c r="E309" s="10">
        <f ca="1">IFERROR(IF(ההלוואה_לא_שולמה*ההלוואה_תקינה,תשלום_חודשי,0), 0)</f>
        <v>0</v>
      </c>
      <c r="F309" s="10">
        <f ca="1">IFERROR(IF(ההלוואה_לא_שולמה*ההלוואה_תקינה,קרן,0), 0)</f>
        <v>0</v>
      </c>
      <c r="G309" s="10">
        <f ca="1">IFERROR(IF(ההלוואה_לא_שולמה*ההלוואה_תקינה,סכום_ריבית,0), 0)</f>
        <v>0</v>
      </c>
      <c r="H309" s="10">
        <f ca="1">IFERROR(IF(ההלוואה_לא_שולמה*ההלוואה_תקינה,יתרת_סגירה,0), 0)</f>
        <v>0</v>
      </c>
    </row>
    <row r="310" spans="2:8" ht="20.100000000000001" customHeight="1" x14ac:dyDescent="0.2">
      <c r="B310" s="5" t="str">
        <f ca="1">IFERROR(IF(ההלוואה_לא_שולמה*ההלוואה_תקינה,מספר_תשלום,""), "")</f>
        <v/>
      </c>
      <c r="C310" s="6">
        <f ca="1">IFERROR(IF(ההלוואה_לא_שולמה*ההלוואה_תקינה,תאריך_תשלום,תאריך_התחלה_של_הלוואה), תאריך_התחלה_של_הלוואה)</f>
        <v>45648</v>
      </c>
      <c r="D310" s="10" t="str">
        <f ca="1">IFERROR(IF(ההלוואה_לא_שולמה*ההלוואה_תקינה,ערך_הלוואה,""), "")</f>
        <v/>
      </c>
      <c r="E310" s="10">
        <f ca="1">IFERROR(IF(ההלוואה_לא_שולמה*ההלוואה_תקינה,תשלום_חודשי,0), 0)</f>
        <v>0</v>
      </c>
      <c r="F310" s="10">
        <f ca="1">IFERROR(IF(ההלוואה_לא_שולמה*ההלוואה_תקינה,קרן,0), 0)</f>
        <v>0</v>
      </c>
      <c r="G310" s="10">
        <f ca="1">IFERROR(IF(ההלוואה_לא_שולמה*ההלוואה_תקינה,סכום_ריבית,0), 0)</f>
        <v>0</v>
      </c>
      <c r="H310" s="10">
        <f ca="1">IFERROR(IF(ההלוואה_לא_שולמה*ההלוואה_תקינה,יתרת_סגירה,0), 0)</f>
        <v>0</v>
      </c>
    </row>
    <row r="311" spans="2:8" ht="20.100000000000001" customHeight="1" x14ac:dyDescent="0.2">
      <c r="B311" s="5" t="str">
        <f ca="1">IFERROR(IF(ההלוואה_לא_שולמה*ההלוואה_תקינה,מספר_תשלום,""), "")</f>
        <v/>
      </c>
      <c r="C311" s="6">
        <f ca="1">IFERROR(IF(ההלוואה_לא_שולמה*ההלוואה_תקינה,תאריך_תשלום,תאריך_התחלה_של_הלוואה), תאריך_התחלה_של_הלוואה)</f>
        <v>45648</v>
      </c>
      <c r="D311" s="10" t="str">
        <f ca="1">IFERROR(IF(ההלוואה_לא_שולמה*ההלוואה_תקינה,ערך_הלוואה,""), "")</f>
        <v/>
      </c>
      <c r="E311" s="10">
        <f ca="1">IFERROR(IF(ההלוואה_לא_שולמה*ההלוואה_תקינה,תשלום_חודשי,0), 0)</f>
        <v>0</v>
      </c>
      <c r="F311" s="10">
        <f ca="1">IFERROR(IF(ההלוואה_לא_שולמה*ההלוואה_תקינה,קרן,0), 0)</f>
        <v>0</v>
      </c>
      <c r="G311" s="10">
        <f ca="1">IFERROR(IF(ההלוואה_לא_שולמה*ההלוואה_תקינה,סכום_ריבית,0), 0)</f>
        <v>0</v>
      </c>
      <c r="H311" s="10">
        <f ca="1">IFERROR(IF(ההלוואה_לא_שולמה*ההלוואה_תקינה,יתרת_סגירה,0), 0)</f>
        <v>0</v>
      </c>
    </row>
    <row r="312" spans="2:8" ht="20.100000000000001" customHeight="1" x14ac:dyDescent="0.2">
      <c r="B312" s="5" t="str">
        <f ca="1">IFERROR(IF(ההלוואה_לא_שולמה*ההלוואה_תקינה,מספר_תשלום,""), "")</f>
        <v/>
      </c>
      <c r="C312" s="6">
        <f ca="1">IFERROR(IF(ההלוואה_לא_שולמה*ההלוואה_תקינה,תאריך_תשלום,תאריך_התחלה_של_הלוואה), תאריך_התחלה_של_הלוואה)</f>
        <v>45648</v>
      </c>
      <c r="D312" s="10" t="str">
        <f ca="1">IFERROR(IF(ההלוואה_לא_שולמה*ההלוואה_תקינה,ערך_הלוואה,""), "")</f>
        <v/>
      </c>
      <c r="E312" s="10">
        <f ca="1">IFERROR(IF(ההלוואה_לא_שולמה*ההלוואה_תקינה,תשלום_חודשי,0), 0)</f>
        <v>0</v>
      </c>
      <c r="F312" s="10">
        <f ca="1">IFERROR(IF(ההלוואה_לא_שולמה*ההלוואה_תקינה,קרן,0), 0)</f>
        <v>0</v>
      </c>
      <c r="G312" s="10">
        <f ca="1">IFERROR(IF(ההלוואה_לא_שולמה*ההלוואה_תקינה,סכום_ריבית,0), 0)</f>
        <v>0</v>
      </c>
      <c r="H312" s="10">
        <f ca="1">IFERROR(IF(ההלוואה_לא_שולמה*ההלוואה_תקינה,יתרת_סגירה,0), 0)</f>
        <v>0</v>
      </c>
    </row>
    <row r="313" spans="2:8" ht="20.100000000000001" customHeight="1" x14ac:dyDescent="0.2">
      <c r="B313" s="5" t="str">
        <f ca="1">IFERROR(IF(ההלוואה_לא_שולמה*ההלוואה_תקינה,מספר_תשלום,""), "")</f>
        <v/>
      </c>
      <c r="C313" s="6">
        <f ca="1">IFERROR(IF(ההלוואה_לא_שולמה*ההלוואה_תקינה,תאריך_תשלום,תאריך_התחלה_של_הלוואה), תאריך_התחלה_של_הלוואה)</f>
        <v>45648</v>
      </c>
      <c r="D313" s="10" t="str">
        <f ca="1">IFERROR(IF(ההלוואה_לא_שולמה*ההלוואה_תקינה,ערך_הלוואה,""), "")</f>
        <v/>
      </c>
      <c r="E313" s="10">
        <f ca="1">IFERROR(IF(ההלוואה_לא_שולמה*ההלוואה_תקינה,תשלום_חודשי,0), 0)</f>
        <v>0</v>
      </c>
      <c r="F313" s="10">
        <f ca="1">IFERROR(IF(ההלוואה_לא_שולמה*ההלוואה_תקינה,קרן,0), 0)</f>
        <v>0</v>
      </c>
      <c r="G313" s="10">
        <f ca="1">IFERROR(IF(ההלוואה_לא_שולמה*ההלוואה_תקינה,סכום_ריבית,0), 0)</f>
        <v>0</v>
      </c>
      <c r="H313" s="10">
        <f ca="1">IFERROR(IF(ההלוואה_לא_שולמה*ההלוואה_תקינה,יתרת_סגירה,0), 0)</f>
        <v>0</v>
      </c>
    </row>
    <row r="314" spans="2:8" ht="20.100000000000001" customHeight="1" x14ac:dyDescent="0.2">
      <c r="B314" s="5" t="str">
        <f ca="1">IFERROR(IF(ההלוואה_לא_שולמה*ההלוואה_תקינה,מספר_תשלום,""), "")</f>
        <v/>
      </c>
      <c r="C314" s="6">
        <f ca="1">IFERROR(IF(ההלוואה_לא_שולמה*ההלוואה_תקינה,תאריך_תשלום,תאריך_התחלה_של_הלוואה), תאריך_התחלה_של_הלוואה)</f>
        <v>45648</v>
      </c>
      <c r="D314" s="10" t="str">
        <f ca="1">IFERROR(IF(ההלוואה_לא_שולמה*ההלוואה_תקינה,ערך_הלוואה,""), "")</f>
        <v/>
      </c>
      <c r="E314" s="10">
        <f ca="1">IFERROR(IF(ההלוואה_לא_שולמה*ההלוואה_תקינה,תשלום_חודשי,0), 0)</f>
        <v>0</v>
      </c>
      <c r="F314" s="10">
        <f ca="1">IFERROR(IF(ההלוואה_לא_שולמה*ההלוואה_תקינה,קרן,0), 0)</f>
        <v>0</v>
      </c>
      <c r="G314" s="10">
        <f ca="1">IFERROR(IF(ההלוואה_לא_שולמה*ההלוואה_תקינה,סכום_ריבית,0), 0)</f>
        <v>0</v>
      </c>
      <c r="H314" s="10">
        <f ca="1">IFERROR(IF(ההלוואה_לא_שולמה*ההלוואה_תקינה,יתרת_סגירה,0), 0)</f>
        <v>0</v>
      </c>
    </row>
    <row r="315" spans="2:8" ht="20.100000000000001" customHeight="1" x14ac:dyDescent="0.2">
      <c r="B315" s="5" t="str">
        <f ca="1">IFERROR(IF(ההלוואה_לא_שולמה*ההלוואה_תקינה,מספר_תשלום,""), "")</f>
        <v/>
      </c>
      <c r="C315" s="6">
        <f ca="1">IFERROR(IF(ההלוואה_לא_שולמה*ההלוואה_תקינה,תאריך_תשלום,תאריך_התחלה_של_הלוואה), תאריך_התחלה_של_הלוואה)</f>
        <v>45648</v>
      </c>
      <c r="D315" s="10" t="str">
        <f ca="1">IFERROR(IF(ההלוואה_לא_שולמה*ההלוואה_תקינה,ערך_הלוואה,""), "")</f>
        <v/>
      </c>
      <c r="E315" s="10">
        <f ca="1">IFERROR(IF(ההלוואה_לא_שולמה*ההלוואה_תקינה,תשלום_חודשי,0), 0)</f>
        <v>0</v>
      </c>
      <c r="F315" s="10">
        <f ca="1">IFERROR(IF(ההלוואה_לא_שולמה*ההלוואה_תקינה,קרן,0), 0)</f>
        <v>0</v>
      </c>
      <c r="G315" s="10">
        <f ca="1">IFERROR(IF(ההלוואה_לא_שולמה*ההלוואה_תקינה,סכום_ריבית,0), 0)</f>
        <v>0</v>
      </c>
      <c r="H315" s="10">
        <f ca="1">IFERROR(IF(ההלוואה_לא_שולמה*ההלוואה_תקינה,יתרת_סגירה,0), 0)</f>
        <v>0</v>
      </c>
    </row>
    <row r="316" spans="2:8" ht="20.100000000000001" customHeight="1" x14ac:dyDescent="0.2">
      <c r="B316" s="5" t="str">
        <f ca="1">IFERROR(IF(ההלוואה_לא_שולמה*ההלוואה_תקינה,מספר_תשלום,""), "")</f>
        <v/>
      </c>
      <c r="C316" s="6">
        <f ca="1">IFERROR(IF(ההלוואה_לא_שולמה*ההלוואה_תקינה,תאריך_תשלום,תאריך_התחלה_של_הלוואה), תאריך_התחלה_של_הלוואה)</f>
        <v>45648</v>
      </c>
      <c r="D316" s="10" t="str">
        <f ca="1">IFERROR(IF(ההלוואה_לא_שולמה*ההלוואה_תקינה,ערך_הלוואה,""), "")</f>
        <v/>
      </c>
      <c r="E316" s="10">
        <f ca="1">IFERROR(IF(ההלוואה_לא_שולמה*ההלוואה_תקינה,תשלום_חודשי,0), 0)</f>
        <v>0</v>
      </c>
      <c r="F316" s="10">
        <f ca="1">IFERROR(IF(ההלוואה_לא_שולמה*ההלוואה_תקינה,קרן,0), 0)</f>
        <v>0</v>
      </c>
      <c r="G316" s="10">
        <f ca="1">IFERROR(IF(ההלוואה_לא_שולמה*ההלוואה_תקינה,סכום_ריבית,0), 0)</f>
        <v>0</v>
      </c>
      <c r="H316" s="10">
        <f ca="1">IFERROR(IF(ההלוואה_לא_שולמה*ההלוואה_תקינה,יתרת_סגירה,0), 0)</f>
        <v>0</v>
      </c>
    </row>
    <row r="317" spans="2:8" ht="20.100000000000001" customHeight="1" x14ac:dyDescent="0.2">
      <c r="B317" s="5" t="str">
        <f ca="1">IFERROR(IF(ההלוואה_לא_שולמה*ההלוואה_תקינה,מספר_תשלום,""), "")</f>
        <v/>
      </c>
      <c r="C317" s="6">
        <f ca="1">IFERROR(IF(ההלוואה_לא_שולמה*ההלוואה_תקינה,תאריך_תשלום,תאריך_התחלה_של_הלוואה), תאריך_התחלה_של_הלוואה)</f>
        <v>45648</v>
      </c>
      <c r="D317" s="10" t="str">
        <f ca="1">IFERROR(IF(ההלוואה_לא_שולמה*ההלוואה_תקינה,ערך_הלוואה,""), "")</f>
        <v/>
      </c>
      <c r="E317" s="10">
        <f ca="1">IFERROR(IF(ההלוואה_לא_שולמה*ההלוואה_תקינה,תשלום_חודשי,0), 0)</f>
        <v>0</v>
      </c>
      <c r="F317" s="10">
        <f ca="1">IFERROR(IF(ההלוואה_לא_שולמה*ההלוואה_תקינה,קרן,0), 0)</f>
        <v>0</v>
      </c>
      <c r="G317" s="10">
        <f ca="1">IFERROR(IF(ההלוואה_לא_שולמה*ההלוואה_תקינה,סכום_ריבית,0), 0)</f>
        <v>0</v>
      </c>
      <c r="H317" s="10">
        <f ca="1">IFERROR(IF(ההלוואה_לא_שולמה*ההלוואה_תקינה,יתרת_סגירה,0), 0)</f>
        <v>0</v>
      </c>
    </row>
    <row r="318" spans="2:8" ht="20.100000000000001" customHeight="1" x14ac:dyDescent="0.2">
      <c r="B318" s="5" t="str">
        <f ca="1">IFERROR(IF(ההלוואה_לא_שולמה*ההלוואה_תקינה,מספר_תשלום,""), "")</f>
        <v/>
      </c>
      <c r="C318" s="6">
        <f ca="1">IFERROR(IF(ההלוואה_לא_שולמה*ההלוואה_תקינה,תאריך_תשלום,תאריך_התחלה_של_הלוואה), תאריך_התחלה_של_הלוואה)</f>
        <v>45648</v>
      </c>
      <c r="D318" s="10" t="str">
        <f ca="1">IFERROR(IF(ההלוואה_לא_שולמה*ההלוואה_תקינה,ערך_הלוואה,""), "")</f>
        <v/>
      </c>
      <c r="E318" s="10">
        <f ca="1">IFERROR(IF(ההלוואה_לא_שולמה*ההלוואה_תקינה,תשלום_חודשי,0), 0)</f>
        <v>0</v>
      </c>
      <c r="F318" s="10">
        <f ca="1">IFERROR(IF(ההלוואה_לא_שולמה*ההלוואה_תקינה,קרן,0), 0)</f>
        <v>0</v>
      </c>
      <c r="G318" s="10">
        <f ca="1">IFERROR(IF(ההלוואה_לא_שולמה*ההלוואה_תקינה,סכום_ריבית,0), 0)</f>
        <v>0</v>
      </c>
      <c r="H318" s="10">
        <f ca="1">IFERROR(IF(ההלוואה_לא_שולמה*ההלוואה_תקינה,יתרת_סגירה,0), 0)</f>
        <v>0</v>
      </c>
    </row>
    <row r="319" spans="2:8" ht="20.100000000000001" customHeight="1" x14ac:dyDescent="0.2">
      <c r="B319" s="5" t="str">
        <f ca="1">IFERROR(IF(ההלוואה_לא_שולמה*ההלוואה_תקינה,מספר_תשלום,""), "")</f>
        <v/>
      </c>
      <c r="C319" s="6">
        <f ca="1">IFERROR(IF(ההלוואה_לא_שולמה*ההלוואה_תקינה,תאריך_תשלום,תאריך_התחלה_של_הלוואה), תאריך_התחלה_של_הלוואה)</f>
        <v>45648</v>
      </c>
      <c r="D319" s="10" t="str">
        <f ca="1">IFERROR(IF(ההלוואה_לא_שולמה*ההלוואה_תקינה,ערך_הלוואה,""), "")</f>
        <v/>
      </c>
      <c r="E319" s="10">
        <f ca="1">IFERROR(IF(ההלוואה_לא_שולמה*ההלוואה_תקינה,תשלום_חודשי,0), 0)</f>
        <v>0</v>
      </c>
      <c r="F319" s="10">
        <f ca="1">IFERROR(IF(ההלוואה_לא_שולמה*ההלוואה_תקינה,קרן,0), 0)</f>
        <v>0</v>
      </c>
      <c r="G319" s="10">
        <f ca="1">IFERROR(IF(ההלוואה_לא_שולמה*ההלוואה_תקינה,סכום_ריבית,0), 0)</f>
        <v>0</v>
      </c>
      <c r="H319" s="10">
        <f ca="1">IFERROR(IF(ההלוואה_לא_שולמה*ההלוואה_תקינה,יתרת_סגירה,0), 0)</f>
        <v>0</v>
      </c>
    </row>
    <row r="320" spans="2:8" ht="20.100000000000001" customHeight="1" x14ac:dyDescent="0.2">
      <c r="B320" s="5" t="str">
        <f ca="1">IFERROR(IF(ההלוואה_לא_שולמה*ההלוואה_תקינה,מספר_תשלום,""), "")</f>
        <v/>
      </c>
      <c r="C320" s="6">
        <f ca="1">IFERROR(IF(ההלוואה_לא_שולמה*ההלוואה_תקינה,תאריך_תשלום,תאריך_התחלה_של_הלוואה), תאריך_התחלה_של_הלוואה)</f>
        <v>45648</v>
      </c>
      <c r="D320" s="10" t="str">
        <f ca="1">IFERROR(IF(ההלוואה_לא_שולמה*ההלוואה_תקינה,ערך_הלוואה,""), "")</f>
        <v/>
      </c>
      <c r="E320" s="10">
        <f ca="1">IFERROR(IF(ההלוואה_לא_שולמה*ההלוואה_תקינה,תשלום_חודשי,0), 0)</f>
        <v>0</v>
      </c>
      <c r="F320" s="10">
        <f ca="1">IFERROR(IF(ההלוואה_לא_שולמה*ההלוואה_תקינה,קרן,0), 0)</f>
        <v>0</v>
      </c>
      <c r="G320" s="10">
        <f ca="1">IFERROR(IF(ההלוואה_לא_שולמה*ההלוואה_תקינה,סכום_ריבית,0), 0)</f>
        <v>0</v>
      </c>
      <c r="H320" s="10">
        <f ca="1">IFERROR(IF(ההלוואה_לא_שולמה*ההלוואה_תקינה,יתרת_סגירה,0), 0)</f>
        <v>0</v>
      </c>
    </row>
    <row r="321" spans="2:8" ht="20.100000000000001" customHeight="1" x14ac:dyDescent="0.2">
      <c r="B321" s="5" t="str">
        <f ca="1">IFERROR(IF(ההלוואה_לא_שולמה*ההלוואה_תקינה,מספר_תשלום,""), "")</f>
        <v/>
      </c>
      <c r="C321" s="6">
        <f ca="1">IFERROR(IF(ההלוואה_לא_שולמה*ההלוואה_תקינה,תאריך_תשלום,תאריך_התחלה_של_הלוואה), תאריך_התחלה_של_הלוואה)</f>
        <v>45648</v>
      </c>
      <c r="D321" s="10" t="str">
        <f ca="1">IFERROR(IF(ההלוואה_לא_שולמה*ההלוואה_תקינה,ערך_הלוואה,""), "")</f>
        <v/>
      </c>
      <c r="E321" s="10">
        <f ca="1">IFERROR(IF(ההלוואה_לא_שולמה*ההלוואה_תקינה,תשלום_חודשי,0), 0)</f>
        <v>0</v>
      </c>
      <c r="F321" s="10">
        <f ca="1">IFERROR(IF(ההלוואה_לא_שולמה*ההלוואה_תקינה,קרן,0), 0)</f>
        <v>0</v>
      </c>
      <c r="G321" s="10">
        <f ca="1">IFERROR(IF(ההלוואה_לא_שולמה*ההלוואה_תקינה,סכום_ריבית,0), 0)</f>
        <v>0</v>
      </c>
      <c r="H321" s="10">
        <f ca="1">IFERROR(IF(ההלוואה_לא_שולמה*ההלוואה_תקינה,יתרת_סגירה,0), 0)</f>
        <v>0</v>
      </c>
    </row>
    <row r="322" spans="2:8" ht="20.100000000000001" customHeight="1" x14ac:dyDescent="0.2">
      <c r="B322" s="5" t="str">
        <f ca="1">IFERROR(IF(ההלוואה_לא_שולמה*ההלוואה_תקינה,מספר_תשלום,""), "")</f>
        <v/>
      </c>
      <c r="C322" s="6">
        <f ca="1">IFERROR(IF(ההלוואה_לא_שולמה*ההלוואה_תקינה,תאריך_תשלום,תאריך_התחלה_של_הלוואה), תאריך_התחלה_של_הלוואה)</f>
        <v>45648</v>
      </c>
      <c r="D322" s="10" t="str">
        <f ca="1">IFERROR(IF(ההלוואה_לא_שולמה*ההלוואה_תקינה,ערך_הלוואה,""), "")</f>
        <v/>
      </c>
      <c r="E322" s="10">
        <f ca="1">IFERROR(IF(ההלוואה_לא_שולמה*ההלוואה_תקינה,תשלום_חודשי,0), 0)</f>
        <v>0</v>
      </c>
      <c r="F322" s="10">
        <f ca="1">IFERROR(IF(ההלוואה_לא_שולמה*ההלוואה_תקינה,קרן,0), 0)</f>
        <v>0</v>
      </c>
      <c r="G322" s="10">
        <f ca="1">IFERROR(IF(ההלוואה_לא_שולמה*ההלוואה_תקינה,סכום_ריבית,0), 0)</f>
        <v>0</v>
      </c>
      <c r="H322" s="10">
        <f ca="1">IFERROR(IF(ההלוואה_לא_שולמה*ההלוואה_תקינה,יתרת_סגירה,0), 0)</f>
        <v>0</v>
      </c>
    </row>
    <row r="323" spans="2:8" ht="20.100000000000001" customHeight="1" x14ac:dyDescent="0.2">
      <c r="B323" s="5" t="str">
        <f ca="1">IFERROR(IF(ההלוואה_לא_שולמה*ההלוואה_תקינה,מספר_תשלום,""), "")</f>
        <v/>
      </c>
      <c r="C323" s="6">
        <f ca="1">IFERROR(IF(ההלוואה_לא_שולמה*ההלוואה_תקינה,תאריך_תשלום,תאריך_התחלה_של_הלוואה), תאריך_התחלה_של_הלוואה)</f>
        <v>45648</v>
      </c>
      <c r="D323" s="10" t="str">
        <f ca="1">IFERROR(IF(ההלוואה_לא_שולמה*ההלוואה_תקינה,ערך_הלוואה,""), "")</f>
        <v/>
      </c>
      <c r="E323" s="10">
        <f ca="1">IFERROR(IF(ההלוואה_לא_שולמה*ההלוואה_תקינה,תשלום_חודשי,0), 0)</f>
        <v>0</v>
      </c>
      <c r="F323" s="10">
        <f ca="1">IFERROR(IF(ההלוואה_לא_שולמה*ההלוואה_תקינה,קרן,0), 0)</f>
        <v>0</v>
      </c>
      <c r="G323" s="10">
        <f ca="1">IFERROR(IF(ההלוואה_לא_שולמה*ההלוואה_תקינה,סכום_ריבית,0), 0)</f>
        <v>0</v>
      </c>
      <c r="H323" s="10">
        <f ca="1">IFERROR(IF(ההלוואה_לא_שולמה*ההלוואה_תקינה,יתרת_סגירה,0), 0)</f>
        <v>0</v>
      </c>
    </row>
    <row r="324" spans="2:8" ht="20.100000000000001" customHeight="1" x14ac:dyDescent="0.2">
      <c r="B324" s="5" t="str">
        <f ca="1">IFERROR(IF(ההלוואה_לא_שולמה*ההלוואה_תקינה,מספר_תשלום,""), "")</f>
        <v/>
      </c>
      <c r="C324" s="6">
        <f ca="1">IFERROR(IF(ההלוואה_לא_שולמה*ההלוואה_תקינה,תאריך_תשלום,תאריך_התחלה_של_הלוואה), תאריך_התחלה_של_הלוואה)</f>
        <v>45648</v>
      </c>
      <c r="D324" s="10" t="str">
        <f ca="1">IFERROR(IF(ההלוואה_לא_שולמה*ההלוואה_תקינה,ערך_הלוואה,""), "")</f>
        <v/>
      </c>
      <c r="E324" s="10">
        <f ca="1">IFERROR(IF(ההלוואה_לא_שולמה*ההלוואה_תקינה,תשלום_חודשי,0), 0)</f>
        <v>0</v>
      </c>
      <c r="F324" s="10">
        <f ca="1">IFERROR(IF(ההלוואה_לא_שולמה*ההלוואה_תקינה,קרן,0), 0)</f>
        <v>0</v>
      </c>
      <c r="G324" s="10">
        <f ca="1">IFERROR(IF(ההלוואה_לא_שולמה*ההלוואה_תקינה,סכום_ריבית,0), 0)</f>
        <v>0</v>
      </c>
      <c r="H324" s="10">
        <f ca="1">IFERROR(IF(ההלוואה_לא_שולמה*ההלוואה_תקינה,יתרת_סגירה,0), 0)</f>
        <v>0</v>
      </c>
    </row>
    <row r="325" spans="2:8" ht="20.100000000000001" customHeight="1" x14ac:dyDescent="0.2">
      <c r="B325" s="5" t="str">
        <f ca="1">IFERROR(IF(ההלוואה_לא_שולמה*ההלוואה_תקינה,מספר_תשלום,""), "")</f>
        <v/>
      </c>
      <c r="C325" s="6">
        <f ca="1">IFERROR(IF(ההלוואה_לא_שולמה*ההלוואה_תקינה,תאריך_תשלום,תאריך_התחלה_של_הלוואה), תאריך_התחלה_של_הלוואה)</f>
        <v>45648</v>
      </c>
      <c r="D325" s="10" t="str">
        <f ca="1">IFERROR(IF(ההלוואה_לא_שולמה*ההלוואה_תקינה,ערך_הלוואה,""), "")</f>
        <v/>
      </c>
      <c r="E325" s="10">
        <f ca="1">IFERROR(IF(ההלוואה_לא_שולמה*ההלוואה_תקינה,תשלום_חודשי,0), 0)</f>
        <v>0</v>
      </c>
      <c r="F325" s="10">
        <f ca="1">IFERROR(IF(ההלוואה_לא_שולמה*ההלוואה_תקינה,קרן,0), 0)</f>
        <v>0</v>
      </c>
      <c r="G325" s="10">
        <f ca="1">IFERROR(IF(ההלוואה_לא_שולמה*ההלוואה_תקינה,סכום_ריבית,0), 0)</f>
        <v>0</v>
      </c>
      <c r="H325" s="10">
        <f ca="1">IFERROR(IF(ההלוואה_לא_שולמה*ההלוואה_תקינה,יתרת_סגירה,0), 0)</f>
        <v>0</v>
      </c>
    </row>
    <row r="326" spans="2:8" ht="20.100000000000001" customHeight="1" x14ac:dyDescent="0.2">
      <c r="B326" s="5" t="str">
        <f ca="1">IFERROR(IF(ההלוואה_לא_שולמה*ההלוואה_תקינה,מספר_תשלום,""), "")</f>
        <v/>
      </c>
      <c r="C326" s="6">
        <f ca="1">IFERROR(IF(ההלוואה_לא_שולמה*ההלוואה_תקינה,תאריך_תשלום,תאריך_התחלה_של_הלוואה), תאריך_התחלה_של_הלוואה)</f>
        <v>45648</v>
      </c>
      <c r="D326" s="10" t="str">
        <f ca="1">IFERROR(IF(ההלוואה_לא_שולמה*ההלוואה_תקינה,ערך_הלוואה,""), "")</f>
        <v/>
      </c>
      <c r="E326" s="10">
        <f ca="1">IFERROR(IF(ההלוואה_לא_שולמה*ההלוואה_תקינה,תשלום_חודשי,0), 0)</f>
        <v>0</v>
      </c>
      <c r="F326" s="10">
        <f ca="1">IFERROR(IF(ההלוואה_לא_שולמה*ההלוואה_תקינה,קרן,0), 0)</f>
        <v>0</v>
      </c>
      <c r="G326" s="10">
        <f ca="1">IFERROR(IF(ההלוואה_לא_שולמה*ההלוואה_תקינה,סכום_ריבית,0), 0)</f>
        <v>0</v>
      </c>
      <c r="H326" s="10">
        <f ca="1">IFERROR(IF(ההלוואה_לא_שולמה*ההלוואה_תקינה,יתרת_סגירה,0), 0)</f>
        <v>0</v>
      </c>
    </row>
    <row r="327" spans="2:8" ht="20.100000000000001" customHeight="1" x14ac:dyDescent="0.2">
      <c r="B327" s="5" t="str">
        <f ca="1">IFERROR(IF(ההלוואה_לא_שולמה*ההלוואה_תקינה,מספר_תשלום,""), "")</f>
        <v/>
      </c>
      <c r="C327" s="6">
        <f ca="1">IFERROR(IF(ההלוואה_לא_שולמה*ההלוואה_תקינה,תאריך_תשלום,תאריך_התחלה_של_הלוואה), תאריך_התחלה_של_הלוואה)</f>
        <v>45648</v>
      </c>
      <c r="D327" s="10" t="str">
        <f ca="1">IFERROR(IF(ההלוואה_לא_שולמה*ההלוואה_תקינה,ערך_הלוואה,""), "")</f>
        <v/>
      </c>
      <c r="E327" s="10">
        <f ca="1">IFERROR(IF(ההלוואה_לא_שולמה*ההלוואה_תקינה,תשלום_חודשי,0), 0)</f>
        <v>0</v>
      </c>
      <c r="F327" s="10">
        <f ca="1">IFERROR(IF(ההלוואה_לא_שולמה*ההלוואה_תקינה,קרן,0), 0)</f>
        <v>0</v>
      </c>
      <c r="G327" s="10">
        <f ca="1">IFERROR(IF(ההלוואה_לא_שולמה*ההלוואה_תקינה,סכום_ריבית,0), 0)</f>
        <v>0</v>
      </c>
      <c r="H327" s="10">
        <f ca="1">IFERROR(IF(ההלוואה_לא_שולמה*ההלוואה_תקינה,יתרת_סגירה,0), 0)</f>
        <v>0</v>
      </c>
    </row>
    <row r="328" spans="2:8" ht="20.100000000000001" customHeight="1" x14ac:dyDescent="0.2">
      <c r="B328" s="5" t="str">
        <f ca="1">IFERROR(IF(ההלוואה_לא_שולמה*ההלוואה_תקינה,מספר_תשלום,""), "")</f>
        <v/>
      </c>
      <c r="C328" s="6">
        <f ca="1">IFERROR(IF(ההלוואה_לא_שולמה*ההלוואה_תקינה,תאריך_תשלום,תאריך_התחלה_של_הלוואה), תאריך_התחלה_של_הלוואה)</f>
        <v>45648</v>
      </c>
      <c r="D328" s="10" t="str">
        <f ca="1">IFERROR(IF(ההלוואה_לא_שולמה*ההלוואה_תקינה,ערך_הלוואה,""), "")</f>
        <v/>
      </c>
      <c r="E328" s="10">
        <f ca="1">IFERROR(IF(ההלוואה_לא_שולמה*ההלוואה_תקינה,תשלום_חודשי,0), 0)</f>
        <v>0</v>
      </c>
      <c r="F328" s="10">
        <f ca="1">IFERROR(IF(ההלוואה_לא_שולמה*ההלוואה_תקינה,קרן,0), 0)</f>
        <v>0</v>
      </c>
      <c r="G328" s="10">
        <f ca="1">IFERROR(IF(ההלוואה_לא_שולמה*ההלוואה_תקינה,סכום_ריבית,0), 0)</f>
        <v>0</v>
      </c>
      <c r="H328" s="10">
        <f ca="1">IFERROR(IF(ההלוואה_לא_שולמה*ההלוואה_תקינה,יתרת_סגירה,0), 0)</f>
        <v>0</v>
      </c>
    </row>
    <row r="329" spans="2:8" ht="20.100000000000001" customHeight="1" x14ac:dyDescent="0.2">
      <c r="B329" s="5" t="str">
        <f ca="1">IFERROR(IF(ההלוואה_לא_שולמה*ההלוואה_תקינה,מספר_תשלום,""), "")</f>
        <v/>
      </c>
      <c r="C329" s="6">
        <f ca="1">IFERROR(IF(ההלוואה_לא_שולמה*ההלוואה_תקינה,תאריך_תשלום,תאריך_התחלה_של_הלוואה), תאריך_התחלה_של_הלוואה)</f>
        <v>45648</v>
      </c>
      <c r="D329" s="10" t="str">
        <f ca="1">IFERROR(IF(ההלוואה_לא_שולמה*ההלוואה_תקינה,ערך_הלוואה,""), "")</f>
        <v/>
      </c>
      <c r="E329" s="10">
        <f ca="1">IFERROR(IF(ההלוואה_לא_שולמה*ההלוואה_תקינה,תשלום_חודשי,0), 0)</f>
        <v>0</v>
      </c>
      <c r="F329" s="10">
        <f ca="1">IFERROR(IF(ההלוואה_לא_שולמה*ההלוואה_תקינה,קרן,0), 0)</f>
        <v>0</v>
      </c>
      <c r="G329" s="10">
        <f ca="1">IFERROR(IF(ההלוואה_לא_שולמה*ההלוואה_תקינה,סכום_ריבית,0), 0)</f>
        <v>0</v>
      </c>
      <c r="H329" s="10">
        <f ca="1">IFERROR(IF(ההלוואה_לא_שולמה*ההלוואה_תקינה,יתרת_סגירה,0), 0)</f>
        <v>0</v>
      </c>
    </row>
    <row r="330" spans="2:8" ht="20.100000000000001" customHeight="1" x14ac:dyDescent="0.2">
      <c r="B330" s="5" t="str">
        <f ca="1">IFERROR(IF(ההלוואה_לא_שולמה*ההלוואה_תקינה,מספר_תשלום,""), "")</f>
        <v/>
      </c>
      <c r="C330" s="6">
        <f ca="1">IFERROR(IF(ההלוואה_לא_שולמה*ההלוואה_תקינה,תאריך_תשלום,תאריך_התחלה_של_הלוואה), תאריך_התחלה_של_הלוואה)</f>
        <v>45648</v>
      </c>
      <c r="D330" s="10" t="str">
        <f ca="1">IFERROR(IF(ההלוואה_לא_שולמה*ההלוואה_תקינה,ערך_הלוואה,""), "")</f>
        <v/>
      </c>
      <c r="E330" s="10">
        <f ca="1">IFERROR(IF(ההלוואה_לא_שולמה*ההלוואה_תקינה,תשלום_חודשי,0), 0)</f>
        <v>0</v>
      </c>
      <c r="F330" s="10">
        <f ca="1">IFERROR(IF(ההלוואה_לא_שולמה*ההלוואה_תקינה,קרן,0), 0)</f>
        <v>0</v>
      </c>
      <c r="G330" s="10">
        <f ca="1">IFERROR(IF(ההלוואה_לא_שולמה*ההלוואה_תקינה,סכום_ריבית,0), 0)</f>
        <v>0</v>
      </c>
      <c r="H330" s="10">
        <f ca="1">IFERROR(IF(ההלוואה_לא_שולמה*ההלוואה_תקינה,יתרת_סגירה,0), 0)</f>
        <v>0</v>
      </c>
    </row>
    <row r="331" spans="2:8" ht="20.100000000000001" customHeight="1" x14ac:dyDescent="0.2">
      <c r="B331" s="5" t="str">
        <f ca="1">IFERROR(IF(ההלוואה_לא_שולמה*ההלוואה_תקינה,מספר_תשלום,""), "")</f>
        <v/>
      </c>
      <c r="C331" s="6">
        <f ca="1">IFERROR(IF(ההלוואה_לא_שולמה*ההלוואה_תקינה,תאריך_תשלום,תאריך_התחלה_של_הלוואה), תאריך_התחלה_של_הלוואה)</f>
        <v>45648</v>
      </c>
      <c r="D331" s="10" t="str">
        <f ca="1">IFERROR(IF(ההלוואה_לא_שולמה*ההלוואה_תקינה,ערך_הלוואה,""), "")</f>
        <v/>
      </c>
      <c r="E331" s="10">
        <f ca="1">IFERROR(IF(ההלוואה_לא_שולמה*ההלוואה_תקינה,תשלום_חודשי,0), 0)</f>
        <v>0</v>
      </c>
      <c r="F331" s="10">
        <f ca="1">IFERROR(IF(ההלוואה_לא_שולמה*ההלוואה_תקינה,קרן,0), 0)</f>
        <v>0</v>
      </c>
      <c r="G331" s="10">
        <f ca="1">IFERROR(IF(ההלוואה_לא_שולמה*ההלוואה_תקינה,סכום_ריבית,0), 0)</f>
        <v>0</v>
      </c>
      <c r="H331" s="10">
        <f ca="1">IFERROR(IF(ההלוואה_לא_שולמה*ההלוואה_תקינה,יתרת_סגירה,0), 0)</f>
        <v>0</v>
      </c>
    </row>
    <row r="332" spans="2:8" ht="20.100000000000001" customHeight="1" x14ac:dyDescent="0.2">
      <c r="B332" s="5" t="str">
        <f ca="1">IFERROR(IF(ההלוואה_לא_שולמה*ההלוואה_תקינה,מספר_תשלום,""), "")</f>
        <v/>
      </c>
      <c r="C332" s="6">
        <f ca="1">IFERROR(IF(ההלוואה_לא_שולמה*ההלוואה_תקינה,תאריך_תשלום,תאריך_התחלה_של_הלוואה), תאריך_התחלה_של_הלוואה)</f>
        <v>45648</v>
      </c>
      <c r="D332" s="10" t="str">
        <f ca="1">IFERROR(IF(ההלוואה_לא_שולמה*ההלוואה_תקינה,ערך_הלוואה,""), "")</f>
        <v/>
      </c>
      <c r="E332" s="10">
        <f ca="1">IFERROR(IF(ההלוואה_לא_שולמה*ההלוואה_תקינה,תשלום_חודשי,0), 0)</f>
        <v>0</v>
      </c>
      <c r="F332" s="10">
        <f ca="1">IFERROR(IF(ההלוואה_לא_שולמה*ההלוואה_תקינה,קרן,0), 0)</f>
        <v>0</v>
      </c>
      <c r="G332" s="10">
        <f ca="1">IFERROR(IF(ההלוואה_לא_שולמה*ההלוואה_תקינה,סכום_ריבית,0), 0)</f>
        <v>0</v>
      </c>
      <c r="H332" s="10">
        <f ca="1">IFERROR(IF(ההלוואה_לא_שולמה*ההלוואה_תקינה,יתרת_סגירה,0), 0)</f>
        <v>0</v>
      </c>
    </row>
    <row r="333" spans="2:8" ht="20.100000000000001" customHeight="1" x14ac:dyDescent="0.2">
      <c r="B333" s="5" t="str">
        <f ca="1">IFERROR(IF(ההלוואה_לא_שולמה*ההלוואה_תקינה,מספר_תשלום,""), "")</f>
        <v/>
      </c>
      <c r="C333" s="6">
        <f ca="1">IFERROR(IF(ההלוואה_לא_שולמה*ההלוואה_תקינה,תאריך_תשלום,תאריך_התחלה_של_הלוואה), תאריך_התחלה_של_הלוואה)</f>
        <v>45648</v>
      </c>
      <c r="D333" s="10" t="str">
        <f ca="1">IFERROR(IF(ההלוואה_לא_שולמה*ההלוואה_תקינה,ערך_הלוואה,""), "")</f>
        <v/>
      </c>
      <c r="E333" s="10">
        <f ca="1">IFERROR(IF(ההלוואה_לא_שולמה*ההלוואה_תקינה,תשלום_חודשי,0), 0)</f>
        <v>0</v>
      </c>
      <c r="F333" s="10">
        <f ca="1">IFERROR(IF(ההלוואה_לא_שולמה*ההלוואה_תקינה,קרן,0), 0)</f>
        <v>0</v>
      </c>
      <c r="G333" s="10">
        <f ca="1">IFERROR(IF(ההלוואה_לא_שולמה*ההלוואה_תקינה,סכום_ריבית,0), 0)</f>
        <v>0</v>
      </c>
      <c r="H333" s="10">
        <f ca="1">IFERROR(IF(ההלוואה_לא_שולמה*ההלוואה_תקינה,יתרת_סגירה,0), 0)</f>
        <v>0</v>
      </c>
    </row>
    <row r="334" spans="2:8" ht="20.100000000000001" customHeight="1" x14ac:dyDescent="0.2">
      <c r="B334" s="5" t="str">
        <f ca="1">IFERROR(IF(ההלוואה_לא_שולמה*ההלוואה_תקינה,מספר_תשלום,""), "")</f>
        <v/>
      </c>
      <c r="C334" s="6">
        <f ca="1">IFERROR(IF(ההלוואה_לא_שולמה*ההלוואה_תקינה,תאריך_תשלום,תאריך_התחלה_של_הלוואה), תאריך_התחלה_של_הלוואה)</f>
        <v>45648</v>
      </c>
      <c r="D334" s="10" t="str">
        <f ca="1">IFERROR(IF(ההלוואה_לא_שולמה*ההלוואה_תקינה,ערך_הלוואה,""), "")</f>
        <v/>
      </c>
      <c r="E334" s="10">
        <f ca="1">IFERROR(IF(ההלוואה_לא_שולמה*ההלוואה_תקינה,תשלום_חודשי,0), 0)</f>
        <v>0</v>
      </c>
      <c r="F334" s="10">
        <f ca="1">IFERROR(IF(ההלוואה_לא_שולמה*ההלוואה_תקינה,קרן,0), 0)</f>
        <v>0</v>
      </c>
      <c r="G334" s="10">
        <f ca="1">IFERROR(IF(ההלוואה_לא_שולמה*ההלוואה_תקינה,סכום_ריבית,0), 0)</f>
        <v>0</v>
      </c>
      <c r="H334" s="10">
        <f ca="1">IFERROR(IF(ההלוואה_לא_שולמה*ההלוואה_תקינה,יתרת_סגירה,0), 0)</f>
        <v>0</v>
      </c>
    </row>
    <row r="335" spans="2:8" ht="20.100000000000001" customHeight="1" x14ac:dyDescent="0.2">
      <c r="B335" s="5" t="str">
        <f ca="1">IFERROR(IF(ההלוואה_לא_שולמה*ההלוואה_תקינה,מספר_תשלום,""), "")</f>
        <v/>
      </c>
      <c r="C335" s="6">
        <f ca="1">IFERROR(IF(ההלוואה_לא_שולמה*ההלוואה_תקינה,תאריך_תשלום,תאריך_התחלה_של_הלוואה), תאריך_התחלה_של_הלוואה)</f>
        <v>45648</v>
      </c>
      <c r="D335" s="10" t="str">
        <f ca="1">IFERROR(IF(ההלוואה_לא_שולמה*ההלוואה_תקינה,ערך_הלוואה,""), "")</f>
        <v/>
      </c>
      <c r="E335" s="10">
        <f ca="1">IFERROR(IF(ההלוואה_לא_שולמה*ההלוואה_תקינה,תשלום_חודשי,0), 0)</f>
        <v>0</v>
      </c>
      <c r="F335" s="10">
        <f ca="1">IFERROR(IF(ההלוואה_לא_שולמה*ההלוואה_תקינה,קרן,0), 0)</f>
        <v>0</v>
      </c>
      <c r="G335" s="10">
        <f ca="1">IFERROR(IF(ההלוואה_לא_שולמה*ההלוואה_תקינה,סכום_ריבית,0), 0)</f>
        <v>0</v>
      </c>
      <c r="H335" s="10">
        <f ca="1">IFERROR(IF(ההלוואה_לא_שולמה*ההלוואה_תקינה,יתרת_סגירה,0), 0)</f>
        <v>0</v>
      </c>
    </row>
    <row r="336" spans="2:8" ht="20.100000000000001" customHeight="1" x14ac:dyDescent="0.2">
      <c r="B336" s="5" t="str">
        <f ca="1">IFERROR(IF(ההלוואה_לא_שולמה*ההלוואה_תקינה,מספר_תשלום,""), "")</f>
        <v/>
      </c>
      <c r="C336" s="6">
        <f ca="1">IFERROR(IF(ההלוואה_לא_שולמה*ההלוואה_תקינה,תאריך_תשלום,תאריך_התחלה_של_הלוואה), תאריך_התחלה_של_הלוואה)</f>
        <v>45648</v>
      </c>
      <c r="D336" s="10" t="str">
        <f ca="1">IFERROR(IF(ההלוואה_לא_שולמה*ההלוואה_תקינה,ערך_הלוואה,""), "")</f>
        <v/>
      </c>
      <c r="E336" s="10">
        <f ca="1">IFERROR(IF(ההלוואה_לא_שולמה*ההלוואה_תקינה,תשלום_חודשי,0), 0)</f>
        <v>0</v>
      </c>
      <c r="F336" s="10">
        <f ca="1">IFERROR(IF(ההלוואה_לא_שולמה*ההלוואה_תקינה,קרן,0), 0)</f>
        <v>0</v>
      </c>
      <c r="G336" s="10">
        <f ca="1">IFERROR(IF(ההלוואה_לא_שולמה*ההלוואה_תקינה,סכום_ריבית,0), 0)</f>
        <v>0</v>
      </c>
      <c r="H336" s="10">
        <f ca="1">IFERROR(IF(ההלוואה_לא_שולמה*ההלוואה_תקינה,יתרת_סגירה,0), 0)</f>
        <v>0</v>
      </c>
    </row>
    <row r="337" spans="2:8" ht="20.100000000000001" customHeight="1" x14ac:dyDescent="0.2">
      <c r="B337" s="5" t="str">
        <f ca="1">IFERROR(IF(ההלוואה_לא_שולמה*ההלוואה_תקינה,מספר_תשלום,""), "")</f>
        <v/>
      </c>
      <c r="C337" s="6">
        <f ca="1">IFERROR(IF(ההלוואה_לא_שולמה*ההלוואה_תקינה,תאריך_תשלום,תאריך_התחלה_של_הלוואה), תאריך_התחלה_של_הלוואה)</f>
        <v>45648</v>
      </c>
      <c r="D337" s="10" t="str">
        <f ca="1">IFERROR(IF(ההלוואה_לא_שולמה*ההלוואה_תקינה,ערך_הלוואה,""), "")</f>
        <v/>
      </c>
      <c r="E337" s="10">
        <f ca="1">IFERROR(IF(ההלוואה_לא_שולמה*ההלוואה_תקינה,תשלום_חודשי,0), 0)</f>
        <v>0</v>
      </c>
      <c r="F337" s="10">
        <f ca="1">IFERROR(IF(ההלוואה_לא_שולמה*ההלוואה_תקינה,קרן,0), 0)</f>
        <v>0</v>
      </c>
      <c r="G337" s="10">
        <f ca="1">IFERROR(IF(ההלוואה_לא_שולמה*ההלוואה_תקינה,סכום_ריבית,0), 0)</f>
        <v>0</v>
      </c>
      <c r="H337" s="10">
        <f ca="1">IFERROR(IF(ההלוואה_לא_שולמה*ההלוואה_תקינה,יתרת_סגירה,0), 0)</f>
        <v>0</v>
      </c>
    </row>
    <row r="338" spans="2:8" ht="20.100000000000001" customHeight="1" x14ac:dyDescent="0.2">
      <c r="B338" s="5" t="str">
        <f ca="1">IFERROR(IF(ההלוואה_לא_שולמה*ההלוואה_תקינה,מספר_תשלום,""), "")</f>
        <v/>
      </c>
      <c r="C338" s="6">
        <f ca="1">IFERROR(IF(ההלוואה_לא_שולמה*ההלוואה_תקינה,תאריך_תשלום,תאריך_התחלה_של_הלוואה), תאריך_התחלה_של_הלוואה)</f>
        <v>45648</v>
      </c>
      <c r="D338" s="10" t="str">
        <f ca="1">IFERROR(IF(ההלוואה_לא_שולמה*ההלוואה_תקינה,ערך_הלוואה,""), "")</f>
        <v/>
      </c>
      <c r="E338" s="10">
        <f ca="1">IFERROR(IF(ההלוואה_לא_שולמה*ההלוואה_תקינה,תשלום_חודשי,0), 0)</f>
        <v>0</v>
      </c>
      <c r="F338" s="10">
        <f ca="1">IFERROR(IF(ההלוואה_לא_שולמה*ההלוואה_תקינה,קרן,0), 0)</f>
        <v>0</v>
      </c>
      <c r="G338" s="10">
        <f ca="1">IFERROR(IF(ההלוואה_לא_שולמה*ההלוואה_תקינה,סכום_ריבית,0), 0)</f>
        <v>0</v>
      </c>
      <c r="H338" s="10">
        <f ca="1">IFERROR(IF(ההלוואה_לא_שולמה*ההלוואה_תקינה,יתרת_סגירה,0), 0)</f>
        <v>0</v>
      </c>
    </row>
    <row r="339" spans="2:8" ht="20.100000000000001" customHeight="1" x14ac:dyDescent="0.2">
      <c r="B339" s="5" t="str">
        <f ca="1">IFERROR(IF(ההלוואה_לא_שולמה*ההלוואה_תקינה,מספר_תשלום,""), "")</f>
        <v/>
      </c>
      <c r="C339" s="6">
        <f ca="1">IFERROR(IF(ההלוואה_לא_שולמה*ההלוואה_תקינה,תאריך_תשלום,תאריך_התחלה_של_הלוואה), תאריך_התחלה_של_הלוואה)</f>
        <v>45648</v>
      </c>
      <c r="D339" s="10" t="str">
        <f ca="1">IFERROR(IF(ההלוואה_לא_שולמה*ההלוואה_תקינה,ערך_הלוואה,""), "")</f>
        <v/>
      </c>
      <c r="E339" s="10">
        <f ca="1">IFERROR(IF(ההלוואה_לא_שולמה*ההלוואה_תקינה,תשלום_חודשי,0), 0)</f>
        <v>0</v>
      </c>
      <c r="F339" s="10">
        <f ca="1">IFERROR(IF(ההלוואה_לא_שולמה*ההלוואה_תקינה,קרן,0), 0)</f>
        <v>0</v>
      </c>
      <c r="G339" s="10">
        <f ca="1">IFERROR(IF(ההלוואה_לא_שולמה*ההלוואה_תקינה,סכום_ריבית,0), 0)</f>
        <v>0</v>
      </c>
      <c r="H339" s="10">
        <f ca="1">IFERROR(IF(ההלוואה_לא_שולמה*ההלוואה_תקינה,יתרת_סגירה,0), 0)</f>
        <v>0</v>
      </c>
    </row>
    <row r="340" spans="2:8" ht="20.100000000000001" customHeight="1" x14ac:dyDescent="0.2">
      <c r="B340" s="5" t="str">
        <f ca="1">IFERROR(IF(ההלוואה_לא_שולמה*ההלוואה_תקינה,מספר_תשלום,""), "")</f>
        <v/>
      </c>
      <c r="C340" s="6">
        <f ca="1">IFERROR(IF(ההלוואה_לא_שולמה*ההלוואה_תקינה,תאריך_תשלום,תאריך_התחלה_של_הלוואה), תאריך_התחלה_של_הלוואה)</f>
        <v>45648</v>
      </c>
      <c r="D340" s="10" t="str">
        <f ca="1">IFERROR(IF(ההלוואה_לא_שולמה*ההלוואה_תקינה,ערך_הלוואה,""), "")</f>
        <v/>
      </c>
      <c r="E340" s="10">
        <f ca="1">IFERROR(IF(ההלוואה_לא_שולמה*ההלוואה_תקינה,תשלום_חודשי,0), 0)</f>
        <v>0</v>
      </c>
      <c r="F340" s="10">
        <f ca="1">IFERROR(IF(ההלוואה_לא_שולמה*ההלוואה_תקינה,קרן,0), 0)</f>
        <v>0</v>
      </c>
      <c r="G340" s="10">
        <f ca="1">IFERROR(IF(ההלוואה_לא_שולמה*ההלוואה_תקינה,סכום_ריבית,0), 0)</f>
        <v>0</v>
      </c>
      <c r="H340" s="10">
        <f ca="1">IFERROR(IF(ההלוואה_לא_שולמה*ההלוואה_תקינה,יתרת_סגירה,0), 0)</f>
        <v>0</v>
      </c>
    </row>
    <row r="341" spans="2:8" ht="20.100000000000001" customHeight="1" x14ac:dyDescent="0.2">
      <c r="B341" s="5" t="str">
        <f ca="1">IFERROR(IF(ההלוואה_לא_שולמה*ההלוואה_תקינה,מספר_תשלום,""), "")</f>
        <v/>
      </c>
      <c r="C341" s="6">
        <f ca="1">IFERROR(IF(ההלוואה_לא_שולמה*ההלוואה_תקינה,תאריך_תשלום,תאריך_התחלה_של_הלוואה), תאריך_התחלה_של_הלוואה)</f>
        <v>45648</v>
      </c>
      <c r="D341" s="10" t="str">
        <f ca="1">IFERROR(IF(ההלוואה_לא_שולמה*ההלוואה_תקינה,ערך_הלוואה,""), "")</f>
        <v/>
      </c>
      <c r="E341" s="10">
        <f ca="1">IFERROR(IF(ההלוואה_לא_שולמה*ההלוואה_תקינה,תשלום_חודשי,0), 0)</f>
        <v>0</v>
      </c>
      <c r="F341" s="10">
        <f ca="1">IFERROR(IF(ההלוואה_לא_שולמה*ההלוואה_תקינה,קרן,0), 0)</f>
        <v>0</v>
      </c>
      <c r="G341" s="10">
        <f ca="1">IFERROR(IF(ההלוואה_לא_שולמה*ההלוואה_תקינה,סכום_ריבית,0), 0)</f>
        <v>0</v>
      </c>
      <c r="H341" s="10">
        <f ca="1">IFERROR(IF(ההלוואה_לא_שולמה*ההלוואה_תקינה,יתרת_סגירה,0), 0)</f>
        <v>0</v>
      </c>
    </row>
    <row r="342" spans="2:8" ht="20.100000000000001" customHeight="1" x14ac:dyDescent="0.2">
      <c r="B342" s="5" t="str">
        <f ca="1">IFERROR(IF(ההלוואה_לא_שולמה*ההלוואה_תקינה,מספר_תשלום,""), "")</f>
        <v/>
      </c>
      <c r="C342" s="6">
        <f ca="1">IFERROR(IF(ההלוואה_לא_שולמה*ההלוואה_תקינה,תאריך_תשלום,תאריך_התחלה_של_הלוואה), תאריך_התחלה_של_הלוואה)</f>
        <v>45648</v>
      </c>
      <c r="D342" s="10" t="str">
        <f ca="1">IFERROR(IF(ההלוואה_לא_שולמה*ההלוואה_תקינה,ערך_הלוואה,""), "")</f>
        <v/>
      </c>
      <c r="E342" s="10">
        <f ca="1">IFERROR(IF(ההלוואה_לא_שולמה*ההלוואה_תקינה,תשלום_חודשי,0), 0)</f>
        <v>0</v>
      </c>
      <c r="F342" s="10">
        <f ca="1">IFERROR(IF(ההלוואה_לא_שולמה*ההלוואה_תקינה,קרן,0), 0)</f>
        <v>0</v>
      </c>
      <c r="G342" s="10">
        <f ca="1">IFERROR(IF(ההלוואה_לא_שולמה*ההלוואה_תקינה,סכום_ריבית,0), 0)</f>
        <v>0</v>
      </c>
      <c r="H342" s="10">
        <f ca="1">IFERROR(IF(ההלוואה_לא_שולמה*ההלוואה_תקינה,יתרת_סגירה,0), 0)</f>
        <v>0</v>
      </c>
    </row>
    <row r="343" spans="2:8" ht="20.100000000000001" customHeight="1" x14ac:dyDescent="0.2">
      <c r="B343" s="5" t="str">
        <f ca="1">IFERROR(IF(ההלוואה_לא_שולמה*ההלוואה_תקינה,מספר_תשלום,""), "")</f>
        <v/>
      </c>
      <c r="C343" s="6">
        <f ca="1">IFERROR(IF(ההלוואה_לא_שולמה*ההלוואה_תקינה,תאריך_תשלום,תאריך_התחלה_של_הלוואה), תאריך_התחלה_של_הלוואה)</f>
        <v>45648</v>
      </c>
      <c r="D343" s="10" t="str">
        <f ca="1">IFERROR(IF(ההלוואה_לא_שולמה*ההלוואה_תקינה,ערך_הלוואה,""), "")</f>
        <v/>
      </c>
      <c r="E343" s="10">
        <f ca="1">IFERROR(IF(ההלוואה_לא_שולמה*ההלוואה_תקינה,תשלום_חודשי,0), 0)</f>
        <v>0</v>
      </c>
      <c r="F343" s="10">
        <f ca="1">IFERROR(IF(ההלוואה_לא_שולמה*ההלוואה_תקינה,קרן,0), 0)</f>
        <v>0</v>
      </c>
      <c r="G343" s="10">
        <f ca="1">IFERROR(IF(ההלוואה_לא_שולמה*ההלוואה_תקינה,סכום_ריבית,0), 0)</f>
        <v>0</v>
      </c>
      <c r="H343" s="10">
        <f ca="1">IFERROR(IF(ההלוואה_לא_שולמה*ההלוואה_תקינה,יתרת_סגירה,0), 0)</f>
        <v>0</v>
      </c>
    </row>
    <row r="344" spans="2:8" ht="20.100000000000001" customHeight="1" x14ac:dyDescent="0.2">
      <c r="B344" s="5" t="str">
        <f ca="1">IFERROR(IF(ההלוואה_לא_שולמה*ההלוואה_תקינה,מספר_תשלום,""), "")</f>
        <v/>
      </c>
      <c r="C344" s="6">
        <f ca="1">IFERROR(IF(ההלוואה_לא_שולמה*ההלוואה_תקינה,תאריך_תשלום,תאריך_התחלה_של_הלוואה), תאריך_התחלה_של_הלוואה)</f>
        <v>45648</v>
      </c>
      <c r="D344" s="10" t="str">
        <f ca="1">IFERROR(IF(ההלוואה_לא_שולמה*ההלוואה_תקינה,ערך_הלוואה,""), "")</f>
        <v/>
      </c>
      <c r="E344" s="10">
        <f ca="1">IFERROR(IF(ההלוואה_לא_שולמה*ההלוואה_תקינה,תשלום_חודשי,0), 0)</f>
        <v>0</v>
      </c>
      <c r="F344" s="10">
        <f ca="1">IFERROR(IF(ההלוואה_לא_שולמה*ההלוואה_תקינה,קרן,0), 0)</f>
        <v>0</v>
      </c>
      <c r="G344" s="10">
        <f ca="1">IFERROR(IF(ההלוואה_לא_שולמה*ההלוואה_תקינה,סכום_ריבית,0), 0)</f>
        <v>0</v>
      </c>
      <c r="H344" s="10">
        <f ca="1">IFERROR(IF(ההלוואה_לא_שולמה*ההלוואה_תקינה,יתרת_סגירה,0), 0)</f>
        <v>0</v>
      </c>
    </row>
    <row r="345" spans="2:8" ht="20.100000000000001" customHeight="1" x14ac:dyDescent="0.2">
      <c r="B345" s="5" t="str">
        <f ca="1">IFERROR(IF(ההלוואה_לא_שולמה*ההלוואה_תקינה,מספר_תשלום,""), "")</f>
        <v/>
      </c>
      <c r="C345" s="6">
        <f ca="1">IFERROR(IF(ההלוואה_לא_שולמה*ההלוואה_תקינה,תאריך_תשלום,תאריך_התחלה_של_הלוואה), תאריך_התחלה_של_הלוואה)</f>
        <v>45648</v>
      </c>
      <c r="D345" s="10" t="str">
        <f ca="1">IFERROR(IF(ההלוואה_לא_שולמה*ההלוואה_תקינה,ערך_הלוואה,""), "")</f>
        <v/>
      </c>
      <c r="E345" s="10">
        <f ca="1">IFERROR(IF(ההלוואה_לא_שולמה*ההלוואה_תקינה,תשלום_חודשי,0), 0)</f>
        <v>0</v>
      </c>
      <c r="F345" s="10">
        <f ca="1">IFERROR(IF(ההלוואה_לא_שולמה*ההלוואה_תקינה,קרן,0), 0)</f>
        <v>0</v>
      </c>
      <c r="G345" s="10">
        <f ca="1">IFERROR(IF(ההלוואה_לא_שולמה*ההלוואה_תקינה,סכום_ריבית,0), 0)</f>
        <v>0</v>
      </c>
      <c r="H345" s="10">
        <f ca="1">IFERROR(IF(ההלוואה_לא_שולמה*ההלוואה_תקינה,יתרת_סגירה,0), 0)</f>
        <v>0</v>
      </c>
    </row>
    <row r="346" spans="2:8" ht="20.100000000000001" customHeight="1" x14ac:dyDescent="0.2">
      <c r="B346" s="5" t="str">
        <f ca="1">IFERROR(IF(ההלוואה_לא_שולמה*ההלוואה_תקינה,מספר_תשלום,""), "")</f>
        <v/>
      </c>
      <c r="C346" s="6">
        <f ca="1">IFERROR(IF(ההלוואה_לא_שולמה*ההלוואה_תקינה,תאריך_תשלום,תאריך_התחלה_של_הלוואה), תאריך_התחלה_של_הלוואה)</f>
        <v>45648</v>
      </c>
      <c r="D346" s="10" t="str">
        <f ca="1">IFERROR(IF(ההלוואה_לא_שולמה*ההלוואה_תקינה,ערך_הלוואה,""), "")</f>
        <v/>
      </c>
      <c r="E346" s="10">
        <f ca="1">IFERROR(IF(ההלוואה_לא_שולמה*ההלוואה_תקינה,תשלום_חודשי,0), 0)</f>
        <v>0</v>
      </c>
      <c r="F346" s="10">
        <f ca="1">IFERROR(IF(ההלוואה_לא_שולמה*ההלוואה_תקינה,קרן,0), 0)</f>
        <v>0</v>
      </c>
      <c r="G346" s="10">
        <f ca="1">IFERROR(IF(ההלוואה_לא_שולמה*ההלוואה_תקינה,סכום_ריבית,0), 0)</f>
        <v>0</v>
      </c>
      <c r="H346" s="10">
        <f ca="1">IFERROR(IF(ההלוואה_לא_שולמה*ההלוואה_תקינה,יתרת_סגירה,0), 0)</f>
        <v>0</v>
      </c>
    </row>
    <row r="347" spans="2:8" ht="20.100000000000001" customHeight="1" x14ac:dyDescent="0.2">
      <c r="B347" s="5" t="str">
        <f ca="1">IFERROR(IF(ההלוואה_לא_שולמה*ההלוואה_תקינה,מספר_תשלום,""), "")</f>
        <v/>
      </c>
      <c r="C347" s="6">
        <f ca="1">IFERROR(IF(ההלוואה_לא_שולמה*ההלוואה_תקינה,תאריך_תשלום,תאריך_התחלה_של_הלוואה), תאריך_התחלה_של_הלוואה)</f>
        <v>45648</v>
      </c>
      <c r="D347" s="10" t="str">
        <f ca="1">IFERROR(IF(ההלוואה_לא_שולמה*ההלוואה_תקינה,ערך_הלוואה,""), "")</f>
        <v/>
      </c>
      <c r="E347" s="10">
        <f ca="1">IFERROR(IF(ההלוואה_לא_שולמה*ההלוואה_תקינה,תשלום_חודשי,0), 0)</f>
        <v>0</v>
      </c>
      <c r="F347" s="10">
        <f ca="1">IFERROR(IF(ההלוואה_לא_שולמה*ההלוואה_תקינה,קרן,0), 0)</f>
        <v>0</v>
      </c>
      <c r="G347" s="10">
        <f ca="1">IFERROR(IF(ההלוואה_לא_שולמה*ההלוואה_תקינה,סכום_ריבית,0), 0)</f>
        <v>0</v>
      </c>
      <c r="H347" s="10">
        <f ca="1">IFERROR(IF(ההלוואה_לא_שולמה*ההלוואה_תקינה,יתרת_סגירה,0), 0)</f>
        <v>0</v>
      </c>
    </row>
    <row r="348" spans="2:8" ht="20.100000000000001" customHeight="1" x14ac:dyDescent="0.2">
      <c r="B348" s="5" t="str">
        <f ca="1">IFERROR(IF(ההלוואה_לא_שולמה*ההלוואה_תקינה,מספר_תשלום,""), "")</f>
        <v/>
      </c>
      <c r="C348" s="6">
        <f ca="1">IFERROR(IF(ההלוואה_לא_שולמה*ההלוואה_תקינה,תאריך_תשלום,תאריך_התחלה_של_הלוואה), תאריך_התחלה_של_הלוואה)</f>
        <v>45648</v>
      </c>
      <c r="D348" s="10" t="str">
        <f ca="1">IFERROR(IF(ההלוואה_לא_שולמה*ההלוואה_תקינה,ערך_הלוואה,""), "")</f>
        <v/>
      </c>
      <c r="E348" s="10">
        <f ca="1">IFERROR(IF(ההלוואה_לא_שולמה*ההלוואה_תקינה,תשלום_חודשי,0), 0)</f>
        <v>0</v>
      </c>
      <c r="F348" s="10">
        <f ca="1">IFERROR(IF(ההלוואה_לא_שולמה*ההלוואה_תקינה,קרן,0), 0)</f>
        <v>0</v>
      </c>
      <c r="G348" s="10">
        <f ca="1">IFERROR(IF(ההלוואה_לא_שולמה*ההלוואה_תקינה,סכום_ריבית,0), 0)</f>
        <v>0</v>
      </c>
      <c r="H348" s="10">
        <f ca="1">IFERROR(IF(ההלוואה_לא_שולמה*ההלוואה_תקינה,יתרת_סגירה,0), 0)</f>
        <v>0</v>
      </c>
    </row>
    <row r="349" spans="2:8" ht="20.100000000000001" customHeight="1" x14ac:dyDescent="0.2">
      <c r="B349" s="5" t="str">
        <f ca="1">IFERROR(IF(ההלוואה_לא_שולמה*ההלוואה_תקינה,מספר_תשלום,""), "")</f>
        <v/>
      </c>
      <c r="C349" s="6">
        <f ca="1">IFERROR(IF(ההלוואה_לא_שולמה*ההלוואה_תקינה,תאריך_תשלום,תאריך_התחלה_של_הלוואה), תאריך_התחלה_של_הלוואה)</f>
        <v>45648</v>
      </c>
      <c r="D349" s="10" t="str">
        <f ca="1">IFERROR(IF(ההלוואה_לא_שולמה*ההלוואה_תקינה,ערך_הלוואה,""), "")</f>
        <v/>
      </c>
      <c r="E349" s="10">
        <f ca="1">IFERROR(IF(ההלוואה_לא_שולמה*ההלוואה_תקינה,תשלום_חודשי,0), 0)</f>
        <v>0</v>
      </c>
      <c r="F349" s="10">
        <f ca="1">IFERROR(IF(ההלוואה_לא_שולמה*ההלוואה_תקינה,קרן,0), 0)</f>
        <v>0</v>
      </c>
      <c r="G349" s="10">
        <f ca="1">IFERROR(IF(ההלוואה_לא_שולמה*ההלוואה_תקינה,סכום_ריבית,0), 0)</f>
        <v>0</v>
      </c>
      <c r="H349" s="10">
        <f ca="1">IFERROR(IF(ההלוואה_לא_שולמה*ההלוואה_תקינה,יתרת_סגירה,0), 0)</f>
        <v>0</v>
      </c>
    </row>
    <row r="350" spans="2:8" ht="20.100000000000001" customHeight="1" x14ac:dyDescent="0.2">
      <c r="B350" s="5" t="str">
        <f ca="1">IFERROR(IF(ההלוואה_לא_שולמה*ההלוואה_תקינה,מספר_תשלום,""), "")</f>
        <v/>
      </c>
      <c r="C350" s="6">
        <f ca="1">IFERROR(IF(ההלוואה_לא_שולמה*ההלוואה_תקינה,תאריך_תשלום,תאריך_התחלה_של_הלוואה), תאריך_התחלה_של_הלוואה)</f>
        <v>45648</v>
      </c>
      <c r="D350" s="10" t="str">
        <f ca="1">IFERROR(IF(ההלוואה_לא_שולמה*ההלוואה_תקינה,ערך_הלוואה,""), "")</f>
        <v/>
      </c>
      <c r="E350" s="10">
        <f ca="1">IFERROR(IF(ההלוואה_לא_שולמה*ההלוואה_תקינה,תשלום_חודשי,0), 0)</f>
        <v>0</v>
      </c>
      <c r="F350" s="10">
        <f ca="1">IFERROR(IF(ההלוואה_לא_שולמה*ההלוואה_תקינה,קרן,0), 0)</f>
        <v>0</v>
      </c>
      <c r="G350" s="10">
        <f ca="1">IFERROR(IF(ההלוואה_לא_שולמה*ההלוואה_תקינה,סכום_ריבית,0), 0)</f>
        <v>0</v>
      </c>
      <c r="H350" s="10">
        <f ca="1">IFERROR(IF(ההלוואה_לא_שולמה*ההלוואה_תקינה,יתרת_סגירה,0), 0)</f>
        <v>0</v>
      </c>
    </row>
    <row r="351" spans="2:8" ht="20.100000000000001" customHeight="1" x14ac:dyDescent="0.2">
      <c r="B351" s="5" t="str">
        <f ca="1">IFERROR(IF(ההלוואה_לא_שולמה*ההלוואה_תקינה,מספר_תשלום,""), "")</f>
        <v/>
      </c>
      <c r="C351" s="6">
        <f ca="1">IFERROR(IF(ההלוואה_לא_שולמה*ההלוואה_תקינה,תאריך_תשלום,תאריך_התחלה_של_הלוואה), תאריך_התחלה_של_הלוואה)</f>
        <v>45648</v>
      </c>
      <c r="D351" s="10" t="str">
        <f ca="1">IFERROR(IF(ההלוואה_לא_שולמה*ההלוואה_תקינה,ערך_הלוואה,""), "")</f>
        <v/>
      </c>
      <c r="E351" s="10">
        <f ca="1">IFERROR(IF(ההלוואה_לא_שולמה*ההלוואה_תקינה,תשלום_חודשי,0), 0)</f>
        <v>0</v>
      </c>
      <c r="F351" s="10">
        <f ca="1">IFERROR(IF(ההלוואה_לא_שולמה*ההלוואה_תקינה,קרן,0), 0)</f>
        <v>0</v>
      </c>
      <c r="G351" s="10">
        <f ca="1">IFERROR(IF(ההלוואה_לא_שולמה*ההלוואה_תקינה,סכום_ריבית,0), 0)</f>
        <v>0</v>
      </c>
      <c r="H351" s="10">
        <f ca="1">IFERROR(IF(ההלוואה_לא_שולמה*ההלוואה_תקינה,יתרת_סגירה,0), 0)</f>
        <v>0</v>
      </c>
    </row>
    <row r="352" spans="2:8" ht="20.100000000000001" customHeight="1" x14ac:dyDescent="0.2">
      <c r="B352" s="5" t="str">
        <f ca="1">IFERROR(IF(ההלוואה_לא_שולמה*ההלוואה_תקינה,מספר_תשלום,""), "")</f>
        <v/>
      </c>
      <c r="C352" s="6">
        <f ca="1">IFERROR(IF(ההלוואה_לא_שולמה*ההלוואה_תקינה,תאריך_תשלום,תאריך_התחלה_של_הלוואה), תאריך_התחלה_של_הלוואה)</f>
        <v>45648</v>
      </c>
      <c r="D352" s="10" t="str">
        <f ca="1">IFERROR(IF(ההלוואה_לא_שולמה*ההלוואה_תקינה,ערך_הלוואה,""), "")</f>
        <v/>
      </c>
      <c r="E352" s="10">
        <f ca="1">IFERROR(IF(ההלוואה_לא_שולמה*ההלוואה_תקינה,תשלום_חודשי,0), 0)</f>
        <v>0</v>
      </c>
      <c r="F352" s="10">
        <f ca="1">IFERROR(IF(ההלוואה_לא_שולמה*ההלוואה_תקינה,קרן,0), 0)</f>
        <v>0</v>
      </c>
      <c r="G352" s="10">
        <f ca="1">IFERROR(IF(ההלוואה_לא_שולמה*ההלוואה_תקינה,סכום_ריבית,0), 0)</f>
        <v>0</v>
      </c>
      <c r="H352" s="10">
        <f ca="1">IFERROR(IF(ההלוואה_לא_שולמה*ההלוואה_תקינה,יתרת_סגירה,0), 0)</f>
        <v>0</v>
      </c>
    </row>
    <row r="353" spans="2:8" ht="20.100000000000001" customHeight="1" x14ac:dyDescent="0.2">
      <c r="B353" s="5" t="str">
        <f ca="1">IFERROR(IF(ההלוואה_לא_שולמה*ההלוואה_תקינה,מספר_תשלום,""), "")</f>
        <v/>
      </c>
      <c r="C353" s="6">
        <f ca="1">IFERROR(IF(ההלוואה_לא_שולמה*ההלוואה_תקינה,תאריך_תשלום,תאריך_התחלה_של_הלוואה), תאריך_התחלה_של_הלוואה)</f>
        <v>45648</v>
      </c>
      <c r="D353" s="10" t="str">
        <f ca="1">IFERROR(IF(ההלוואה_לא_שולמה*ההלוואה_תקינה,ערך_הלוואה,""), "")</f>
        <v/>
      </c>
      <c r="E353" s="10">
        <f ca="1">IFERROR(IF(ההלוואה_לא_שולמה*ההלוואה_תקינה,תשלום_חודשי,0), 0)</f>
        <v>0</v>
      </c>
      <c r="F353" s="10">
        <f ca="1">IFERROR(IF(ההלוואה_לא_שולמה*ההלוואה_תקינה,קרן,0), 0)</f>
        <v>0</v>
      </c>
      <c r="G353" s="10">
        <f ca="1">IFERROR(IF(ההלוואה_לא_שולמה*ההלוואה_תקינה,סכום_ריבית,0), 0)</f>
        <v>0</v>
      </c>
      <c r="H353" s="10">
        <f ca="1">IFERROR(IF(ההלוואה_לא_שולמה*ההלוואה_תקינה,יתרת_סגירה,0), 0)</f>
        <v>0</v>
      </c>
    </row>
    <row r="354" spans="2:8" ht="20.100000000000001" customHeight="1" x14ac:dyDescent="0.2">
      <c r="B354" s="5" t="str">
        <f ca="1">IFERROR(IF(ההלוואה_לא_שולמה*ההלוואה_תקינה,מספר_תשלום,""), "")</f>
        <v/>
      </c>
      <c r="C354" s="6">
        <f ca="1">IFERROR(IF(ההלוואה_לא_שולמה*ההלוואה_תקינה,תאריך_תשלום,תאריך_התחלה_של_הלוואה), תאריך_התחלה_של_הלוואה)</f>
        <v>45648</v>
      </c>
      <c r="D354" s="10" t="str">
        <f ca="1">IFERROR(IF(ההלוואה_לא_שולמה*ההלוואה_תקינה,ערך_הלוואה,""), "")</f>
        <v/>
      </c>
      <c r="E354" s="10">
        <f ca="1">IFERROR(IF(ההלוואה_לא_שולמה*ההלוואה_תקינה,תשלום_חודשי,0), 0)</f>
        <v>0</v>
      </c>
      <c r="F354" s="10">
        <f ca="1">IFERROR(IF(ההלוואה_לא_שולמה*ההלוואה_תקינה,קרן,0), 0)</f>
        <v>0</v>
      </c>
      <c r="G354" s="10">
        <f ca="1">IFERROR(IF(ההלוואה_לא_שולמה*ההלוואה_תקינה,סכום_ריבית,0), 0)</f>
        <v>0</v>
      </c>
      <c r="H354" s="10">
        <f ca="1">IFERROR(IF(ההלוואה_לא_שולמה*ההלוואה_תקינה,יתרת_סגירה,0), 0)</f>
        <v>0</v>
      </c>
    </row>
    <row r="355" spans="2:8" ht="20.100000000000001" customHeight="1" x14ac:dyDescent="0.2">
      <c r="B355" s="5" t="str">
        <f ca="1">IFERROR(IF(ההלוואה_לא_שולמה*ההלוואה_תקינה,מספר_תשלום,""), "")</f>
        <v/>
      </c>
      <c r="C355" s="6">
        <f ca="1">IFERROR(IF(ההלוואה_לא_שולמה*ההלוואה_תקינה,תאריך_תשלום,תאריך_התחלה_של_הלוואה), תאריך_התחלה_של_הלוואה)</f>
        <v>45648</v>
      </c>
      <c r="D355" s="10" t="str">
        <f ca="1">IFERROR(IF(ההלוואה_לא_שולמה*ההלוואה_תקינה,ערך_הלוואה,""), "")</f>
        <v/>
      </c>
      <c r="E355" s="10">
        <f ca="1">IFERROR(IF(ההלוואה_לא_שולמה*ההלוואה_תקינה,תשלום_חודשי,0), 0)</f>
        <v>0</v>
      </c>
      <c r="F355" s="10">
        <f ca="1">IFERROR(IF(ההלוואה_לא_שולמה*ההלוואה_תקינה,קרן,0), 0)</f>
        <v>0</v>
      </c>
      <c r="G355" s="10">
        <f ca="1">IFERROR(IF(ההלוואה_לא_שולמה*ההלוואה_תקינה,סכום_ריבית,0), 0)</f>
        <v>0</v>
      </c>
      <c r="H355" s="10">
        <f ca="1">IFERROR(IF(ההלוואה_לא_שולמה*ההלוואה_תקינה,יתרת_סגירה,0), 0)</f>
        <v>0</v>
      </c>
    </row>
    <row r="356" spans="2:8" ht="20.100000000000001" customHeight="1" x14ac:dyDescent="0.2">
      <c r="B356" s="5" t="str">
        <f ca="1">IFERROR(IF(ההלוואה_לא_שולמה*ההלוואה_תקינה,מספר_תשלום,""), "")</f>
        <v/>
      </c>
      <c r="C356" s="6">
        <f ca="1">IFERROR(IF(ההלוואה_לא_שולמה*ההלוואה_תקינה,תאריך_תשלום,תאריך_התחלה_של_הלוואה), תאריך_התחלה_של_הלוואה)</f>
        <v>45648</v>
      </c>
      <c r="D356" s="10" t="str">
        <f ca="1">IFERROR(IF(ההלוואה_לא_שולמה*ההלוואה_תקינה,ערך_הלוואה,""), "")</f>
        <v/>
      </c>
      <c r="E356" s="10">
        <f ca="1">IFERROR(IF(ההלוואה_לא_שולמה*ההלוואה_תקינה,תשלום_חודשי,0), 0)</f>
        <v>0</v>
      </c>
      <c r="F356" s="10">
        <f ca="1">IFERROR(IF(ההלוואה_לא_שולמה*ההלוואה_תקינה,קרן,0), 0)</f>
        <v>0</v>
      </c>
      <c r="G356" s="10">
        <f ca="1">IFERROR(IF(ההלוואה_לא_שולמה*ההלוואה_תקינה,סכום_ריבית,0), 0)</f>
        <v>0</v>
      </c>
      <c r="H356" s="10">
        <f ca="1">IFERROR(IF(ההלוואה_לא_שולמה*ההלוואה_תקינה,יתרת_סגירה,0), 0)</f>
        <v>0</v>
      </c>
    </row>
    <row r="357" spans="2:8" ht="20.100000000000001" customHeight="1" x14ac:dyDescent="0.2">
      <c r="B357" s="5" t="str">
        <f ca="1">IFERROR(IF(ההלוואה_לא_שולמה*ההלוואה_תקינה,מספר_תשלום,""), "")</f>
        <v/>
      </c>
      <c r="C357" s="6">
        <f ca="1">IFERROR(IF(ההלוואה_לא_שולמה*ההלוואה_תקינה,תאריך_תשלום,תאריך_התחלה_של_הלוואה), תאריך_התחלה_של_הלוואה)</f>
        <v>45648</v>
      </c>
      <c r="D357" s="10" t="str">
        <f ca="1">IFERROR(IF(ההלוואה_לא_שולמה*ההלוואה_תקינה,ערך_הלוואה,""), "")</f>
        <v/>
      </c>
      <c r="E357" s="10">
        <f ca="1">IFERROR(IF(ההלוואה_לא_שולמה*ההלוואה_תקינה,תשלום_חודשי,0), 0)</f>
        <v>0</v>
      </c>
      <c r="F357" s="10">
        <f ca="1">IFERROR(IF(ההלוואה_לא_שולמה*ההלוואה_תקינה,קרן,0), 0)</f>
        <v>0</v>
      </c>
      <c r="G357" s="10">
        <f ca="1">IFERROR(IF(ההלוואה_לא_שולמה*ההלוואה_תקינה,סכום_ריבית,0), 0)</f>
        <v>0</v>
      </c>
      <c r="H357" s="10">
        <f ca="1">IFERROR(IF(ההלוואה_לא_שולמה*ההלוואה_תקינה,יתרת_סגירה,0), 0)</f>
        <v>0</v>
      </c>
    </row>
    <row r="358" spans="2:8" ht="20.100000000000001" customHeight="1" x14ac:dyDescent="0.2">
      <c r="B358" s="5" t="str">
        <f ca="1">IFERROR(IF(ההלוואה_לא_שולמה*ההלוואה_תקינה,מספר_תשלום,""), "")</f>
        <v/>
      </c>
      <c r="C358" s="6">
        <f ca="1">IFERROR(IF(ההלוואה_לא_שולמה*ההלוואה_תקינה,תאריך_תשלום,תאריך_התחלה_של_הלוואה), תאריך_התחלה_של_הלוואה)</f>
        <v>45648</v>
      </c>
      <c r="D358" s="10" t="str">
        <f ca="1">IFERROR(IF(ההלוואה_לא_שולמה*ההלוואה_תקינה,ערך_הלוואה,""), "")</f>
        <v/>
      </c>
      <c r="E358" s="10">
        <f ca="1">IFERROR(IF(ההלוואה_לא_שולמה*ההלוואה_תקינה,תשלום_חודשי,0), 0)</f>
        <v>0</v>
      </c>
      <c r="F358" s="10">
        <f ca="1">IFERROR(IF(ההלוואה_לא_שולמה*ההלוואה_תקינה,קרן,0), 0)</f>
        <v>0</v>
      </c>
      <c r="G358" s="10">
        <f ca="1">IFERROR(IF(ההלוואה_לא_שולמה*ההלוואה_תקינה,סכום_ריבית,0), 0)</f>
        <v>0</v>
      </c>
      <c r="H358" s="10">
        <f ca="1">IFERROR(IF(ההלוואה_לא_שולמה*ההלוואה_תקינה,יתרת_סגירה,0), 0)</f>
        <v>0</v>
      </c>
    </row>
    <row r="359" spans="2:8" ht="20.100000000000001" customHeight="1" x14ac:dyDescent="0.2">
      <c r="B359" s="5" t="str">
        <f ca="1">IFERROR(IF(ההלוואה_לא_שולמה*ההלוואה_תקינה,מספר_תשלום,""), "")</f>
        <v/>
      </c>
      <c r="C359" s="6">
        <f ca="1">IFERROR(IF(ההלוואה_לא_שולמה*ההלוואה_תקינה,תאריך_תשלום,תאריך_התחלה_של_הלוואה), תאריך_התחלה_של_הלוואה)</f>
        <v>45648</v>
      </c>
      <c r="D359" s="10" t="str">
        <f ca="1">IFERROR(IF(ההלוואה_לא_שולמה*ההלוואה_תקינה,ערך_הלוואה,""), "")</f>
        <v/>
      </c>
      <c r="E359" s="10">
        <f ca="1">IFERROR(IF(ההלוואה_לא_שולמה*ההלוואה_תקינה,תשלום_חודשי,0), 0)</f>
        <v>0</v>
      </c>
      <c r="F359" s="10">
        <f ca="1">IFERROR(IF(ההלוואה_לא_שולמה*ההלוואה_תקינה,קרן,0), 0)</f>
        <v>0</v>
      </c>
      <c r="G359" s="10">
        <f ca="1">IFERROR(IF(ההלוואה_לא_שולמה*ההלוואה_תקינה,סכום_ריבית,0), 0)</f>
        <v>0</v>
      </c>
      <c r="H359" s="10">
        <f ca="1">IFERROR(IF(ההלוואה_לא_שולמה*ההלוואה_תקינה,יתרת_סגירה,0), 0)</f>
        <v>0</v>
      </c>
    </row>
    <row r="360" spans="2:8" ht="20.100000000000001" customHeight="1" x14ac:dyDescent="0.2">
      <c r="B360" s="5" t="str">
        <f ca="1">IFERROR(IF(ההלוואה_לא_שולמה*ההלוואה_תקינה,מספר_תשלום,""), "")</f>
        <v/>
      </c>
      <c r="C360" s="6">
        <f ca="1">IFERROR(IF(ההלוואה_לא_שולמה*ההלוואה_תקינה,תאריך_תשלום,תאריך_התחלה_של_הלוואה), תאריך_התחלה_של_הלוואה)</f>
        <v>45648</v>
      </c>
      <c r="D360" s="10" t="str">
        <f ca="1">IFERROR(IF(ההלוואה_לא_שולמה*ההלוואה_תקינה,ערך_הלוואה,""), "")</f>
        <v/>
      </c>
      <c r="E360" s="10">
        <f ca="1">IFERROR(IF(ההלוואה_לא_שולמה*ההלוואה_תקינה,תשלום_חודשי,0), 0)</f>
        <v>0</v>
      </c>
      <c r="F360" s="10">
        <f ca="1">IFERROR(IF(ההלוואה_לא_שולמה*ההלוואה_תקינה,קרן,0), 0)</f>
        <v>0</v>
      </c>
      <c r="G360" s="10">
        <f ca="1">IFERROR(IF(ההלוואה_לא_שולמה*ההלוואה_תקינה,סכום_ריבית,0), 0)</f>
        <v>0</v>
      </c>
      <c r="H360" s="10">
        <f ca="1">IFERROR(IF(ההלוואה_לא_שולמה*ההלוואה_תקינה,יתרת_סגירה,0), 0)</f>
        <v>0</v>
      </c>
    </row>
    <row r="361" spans="2:8" ht="20.100000000000001" customHeight="1" x14ac:dyDescent="0.2">
      <c r="B361" s="5" t="str">
        <f ca="1">IFERROR(IF(ההלוואה_לא_שולמה*ההלוואה_תקינה,מספר_תשלום,""), "")</f>
        <v/>
      </c>
      <c r="C361" s="6">
        <f ca="1">IFERROR(IF(ההלוואה_לא_שולמה*ההלוואה_תקינה,תאריך_תשלום,תאריך_התחלה_של_הלוואה), תאריך_התחלה_של_הלוואה)</f>
        <v>45648</v>
      </c>
      <c r="D361" s="10" t="str">
        <f ca="1">IFERROR(IF(ההלוואה_לא_שולמה*ההלוואה_תקינה,ערך_הלוואה,""), "")</f>
        <v/>
      </c>
      <c r="E361" s="10">
        <f ca="1">IFERROR(IF(ההלוואה_לא_שולמה*ההלוואה_תקינה,תשלום_חודשי,0), 0)</f>
        <v>0</v>
      </c>
      <c r="F361" s="10">
        <f ca="1">IFERROR(IF(ההלוואה_לא_שולמה*ההלוואה_תקינה,קרן,0), 0)</f>
        <v>0</v>
      </c>
      <c r="G361" s="10">
        <f ca="1">IFERROR(IF(ההלוואה_לא_שולמה*ההלוואה_תקינה,סכום_ריבית,0), 0)</f>
        <v>0</v>
      </c>
      <c r="H361" s="10">
        <f ca="1">IFERROR(IF(ההלוואה_לא_שולמה*ההלוואה_תקינה,יתרת_סגירה,0), 0)</f>
        <v>0</v>
      </c>
    </row>
    <row r="362" spans="2:8" ht="20.100000000000001" customHeight="1" x14ac:dyDescent="0.2">
      <c r="B362" s="5" t="str">
        <f ca="1">IFERROR(IF(ההלוואה_לא_שולמה*ההלוואה_תקינה,מספר_תשלום,""), "")</f>
        <v/>
      </c>
      <c r="C362" s="6">
        <f ca="1">IFERROR(IF(ההלוואה_לא_שולמה*ההלוואה_תקינה,תאריך_תשלום,תאריך_התחלה_של_הלוואה), תאריך_התחלה_של_הלוואה)</f>
        <v>45648</v>
      </c>
      <c r="D362" s="10" t="str">
        <f ca="1">IFERROR(IF(ההלוואה_לא_שולמה*ההלוואה_תקינה,ערך_הלוואה,""), "")</f>
        <v/>
      </c>
      <c r="E362" s="10">
        <f ca="1">IFERROR(IF(ההלוואה_לא_שולמה*ההלוואה_תקינה,תשלום_חודשי,0), 0)</f>
        <v>0</v>
      </c>
      <c r="F362" s="10">
        <f ca="1">IFERROR(IF(ההלוואה_לא_שולמה*ההלוואה_תקינה,קרן,0), 0)</f>
        <v>0</v>
      </c>
      <c r="G362" s="10">
        <f ca="1">IFERROR(IF(ההלוואה_לא_שולמה*ההלוואה_תקינה,סכום_ריבית,0), 0)</f>
        <v>0</v>
      </c>
      <c r="H362" s="10">
        <f ca="1">IFERROR(IF(ההלוואה_לא_שולמה*ההלוואה_תקינה,יתרת_סגירה,0), 0)</f>
        <v>0</v>
      </c>
    </row>
    <row r="363" spans="2:8" ht="20.100000000000001" customHeight="1" x14ac:dyDescent="0.2">
      <c r="B363" s="5" t="str">
        <f ca="1">IFERROR(IF(ההלוואה_לא_שולמה*ההלוואה_תקינה,מספר_תשלום,""), "")</f>
        <v/>
      </c>
      <c r="C363" s="6">
        <f ca="1">IFERROR(IF(ההלוואה_לא_שולמה*ההלוואה_תקינה,תאריך_תשלום,תאריך_התחלה_של_הלוואה), תאריך_התחלה_של_הלוואה)</f>
        <v>45648</v>
      </c>
      <c r="D363" s="10" t="str">
        <f ca="1">IFERROR(IF(ההלוואה_לא_שולמה*ההלוואה_תקינה,ערך_הלוואה,""), "")</f>
        <v/>
      </c>
      <c r="E363" s="10">
        <f ca="1">IFERROR(IF(ההלוואה_לא_שולמה*ההלוואה_תקינה,תשלום_חודשי,0), 0)</f>
        <v>0</v>
      </c>
      <c r="F363" s="10">
        <f ca="1">IFERROR(IF(ההלוואה_לא_שולמה*ההלוואה_תקינה,קרן,0), 0)</f>
        <v>0</v>
      </c>
      <c r="G363" s="10">
        <f ca="1">IFERROR(IF(ההלוואה_לא_שולמה*ההלוואה_תקינה,סכום_ריבית,0), 0)</f>
        <v>0</v>
      </c>
      <c r="H363" s="10">
        <f ca="1">IFERROR(IF(ההלוואה_לא_שולמה*ההלוואה_תקינה,יתרת_סגירה,0), 0)</f>
        <v>0</v>
      </c>
    </row>
    <row r="364" spans="2:8" ht="20.100000000000001" customHeight="1" x14ac:dyDescent="0.2">
      <c r="B364" s="5" t="str">
        <f ca="1">IFERROR(IF(ההלוואה_לא_שולמה*ההלוואה_תקינה,מספר_תשלום,""), "")</f>
        <v/>
      </c>
      <c r="C364" s="6">
        <f ca="1">IFERROR(IF(ההלוואה_לא_שולמה*ההלוואה_תקינה,תאריך_תשלום,תאריך_התחלה_של_הלוואה), תאריך_התחלה_של_הלוואה)</f>
        <v>45648</v>
      </c>
      <c r="D364" s="10" t="str">
        <f ca="1">IFERROR(IF(ההלוואה_לא_שולמה*ההלוואה_תקינה,ערך_הלוואה,""), "")</f>
        <v/>
      </c>
      <c r="E364" s="10">
        <f ca="1">IFERROR(IF(ההלוואה_לא_שולמה*ההלוואה_תקינה,תשלום_חודשי,0), 0)</f>
        <v>0</v>
      </c>
      <c r="F364" s="10">
        <f ca="1">IFERROR(IF(ההלוואה_לא_שולמה*ההלוואה_תקינה,קרן,0), 0)</f>
        <v>0</v>
      </c>
      <c r="G364" s="10">
        <f ca="1">IFERROR(IF(ההלוואה_לא_שולמה*ההלוואה_תקינה,סכום_ריבית,0), 0)</f>
        <v>0</v>
      </c>
      <c r="H364" s="10">
        <f ca="1">IFERROR(IF(ההלוואה_לא_שולמה*ההלוואה_תקינה,יתרת_סגירה,0), 0)</f>
        <v>0</v>
      </c>
    </row>
    <row r="365" spans="2:8" ht="20.100000000000001" customHeight="1" x14ac:dyDescent="0.2">
      <c r="B365" s="5" t="str">
        <f ca="1">IFERROR(IF(ההלוואה_לא_שולמה*ההלוואה_תקינה,מספר_תשלום,""), "")</f>
        <v/>
      </c>
      <c r="C365" s="6">
        <f ca="1">IFERROR(IF(ההלוואה_לא_שולמה*ההלוואה_תקינה,תאריך_תשלום,תאריך_התחלה_של_הלוואה), תאריך_התחלה_של_הלוואה)</f>
        <v>45648</v>
      </c>
      <c r="D365" s="10" t="str">
        <f ca="1">IFERROR(IF(ההלוואה_לא_שולמה*ההלוואה_תקינה,ערך_הלוואה,""), "")</f>
        <v/>
      </c>
      <c r="E365" s="10">
        <f ca="1">IFERROR(IF(ההלוואה_לא_שולמה*ההלוואה_תקינה,תשלום_חודשי,0), 0)</f>
        <v>0</v>
      </c>
      <c r="F365" s="10">
        <f ca="1">IFERROR(IF(ההלוואה_לא_שולמה*ההלוואה_תקינה,קרן,0), 0)</f>
        <v>0</v>
      </c>
      <c r="G365" s="10">
        <f ca="1">IFERROR(IF(ההלוואה_לא_שולמה*ההלוואה_תקינה,סכום_ריבית,0), 0)</f>
        <v>0</v>
      </c>
      <c r="H365" s="10">
        <f ca="1">IFERROR(IF(ההלוואה_לא_שולמה*ההלוואה_תקינה,יתרת_סגירה,0), 0)</f>
        <v>0</v>
      </c>
    </row>
    <row r="366" spans="2:8" ht="20.100000000000001" customHeight="1" x14ac:dyDescent="0.2">
      <c r="B366" s="5" t="str">
        <f ca="1">IFERROR(IF(ההלוואה_לא_שולמה*ההלוואה_תקינה,מספר_תשלום,""), "")</f>
        <v/>
      </c>
      <c r="C366" s="6">
        <f ca="1">IFERROR(IF(ההלוואה_לא_שולמה*ההלוואה_תקינה,תאריך_תשלום,תאריך_התחלה_של_הלוואה), תאריך_התחלה_של_הלוואה)</f>
        <v>45648</v>
      </c>
      <c r="D366" s="10" t="str">
        <f ca="1">IFERROR(IF(ההלוואה_לא_שולמה*ההלוואה_תקינה,ערך_הלוואה,""), "")</f>
        <v/>
      </c>
      <c r="E366" s="10">
        <f ca="1">IFERROR(IF(ההלוואה_לא_שולמה*ההלוואה_תקינה,תשלום_חודשי,0), 0)</f>
        <v>0</v>
      </c>
      <c r="F366" s="10">
        <f ca="1">IFERROR(IF(ההלוואה_לא_שולמה*ההלוואה_תקינה,קרן,0), 0)</f>
        <v>0</v>
      </c>
      <c r="G366" s="10">
        <f ca="1">IFERROR(IF(ההלוואה_לא_שולמה*ההלוואה_תקינה,סכום_ריבית,0), 0)</f>
        <v>0</v>
      </c>
      <c r="H366" s="10">
        <f ca="1">IFERROR(IF(ההלוואה_לא_שולמה*ההלוואה_תקינה,יתרת_סגירה,0), 0)</f>
        <v>0</v>
      </c>
    </row>
    <row r="367" spans="2:8" ht="20.100000000000001" customHeight="1" x14ac:dyDescent="0.2">
      <c r="B367" s="5" t="str">
        <f ca="1">IFERROR(IF(ההלוואה_לא_שולמה*ההלוואה_תקינה,מספר_תשלום,""), "")</f>
        <v/>
      </c>
      <c r="C367" s="6">
        <f ca="1">IFERROR(IF(ההלוואה_לא_שולמה*ההלוואה_תקינה,תאריך_תשלום,תאריך_התחלה_של_הלוואה), תאריך_התחלה_של_הלוואה)</f>
        <v>45648</v>
      </c>
      <c r="D367" s="10" t="str">
        <f ca="1">IFERROR(IF(ההלוואה_לא_שולמה*ההלוואה_תקינה,ערך_הלוואה,""), "")</f>
        <v/>
      </c>
      <c r="E367" s="10">
        <f ca="1">IFERROR(IF(ההלוואה_לא_שולמה*ההלוואה_תקינה,תשלום_חודשי,0), 0)</f>
        <v>0</v>
      </c>
      <c r="F367" s="10">
        <f ca="1">IFERROR(IF(ההלוואה_לא_שולמה*ההלוואה_תקינה,קרן,0), 0)</f>
        <v>0</v>
      </c>
      <c r="G367" s="10">
        <f ca="1">IFERROR(IF(ההלוואה_לא_שולמה*ההלוואה_תקינה,סכום_ריבית,0), 0)</f>
        <v>0</v>
      </c>
      <c r="H367" s="10">
        <f ca="1">IFERROR(IF(ההלוואה_לא_שולמה*ההלוואה_תקינה,יתרת_סגירה,0), 0)</f>
        <v>0</v>
      </c>
    </row>
    <row r="368" spans="2:8" ht="20.100000000000001" customHeight="1" x14ac:dyDescent="0.2">
      <c r="B368" s="5" t="str">
        <f ca="1">IFERROR(IF(ההלוואה_לא_שולמה*ההלוואה_תקינה,מספר_תשלום,""), "")</f>
        <v/>
      </c>
      <c r="C368" s="6">
        <f ca="1">IFERROR(IF(ההלוואה_לא_שולמה*ההלוואה_תקינה,תאריך_תשלום,תאריך_התחלה_של_הלוואה), תאריך_התחלה_של_הלוואה)</f>
        <v>45648</v>
      </c>
      <c r="D368" s="10" t="str">
        <f ca="1">IFERROR(IF(ההלוואה_לא_שולמה*ההלוואה_תקינה,ערך_הלוואה,""), "")</f>
        <v/>
      </c>
      <c r="E368" s="10">
        <f ca="1">IFERROR(IF(ההלוואה_לא_שולמה*ההלוואה_תקינה,תשלום_חודשי,0), 0)</f>
        <v>0</v>
      </c>
      <c r="F368" s="10">
        <f ca="1">IFERROR(IF(ההלוואה_לא_שולמה*ההלוואה_תקינה,קרן,0), 0)</f>
        <v>0</v>
      </c>
      <c r="G368" s="10">
        <f ca="1">IFERROR(IF(ההלוואה_לא_שולמה*ההלוואה_תקינה,סכום_ריבית,0), 0)</f>
        <v>0</v>
      </c>
      <c r="H368" s="10">
        <f ca="1">IFERROR(IF(ההלוואה_לא_שולמה*ההלוואה_תקינה,יתרת_סגירה,0), 0)</f>
        <v>0</v>
      </c>
    </row>
    <row r="369" spans="2:8" ht="20.100000000000001" customHeight="1" x14ac:dyDescent="0.2">
      <c r="B369" s="5" t="str">
        <f ca="1">IFERROR(IF(ההלוואה_לא_שולמה*ההלוואה_תקינה,מספר_תשלום,""), "")</f>
        <v/>
      </c>
      <c r="C369" s="6">
        <f ca="1">IFERROR(IF(ההלוואה_לא_שולמה*ההלוואה_תקינה,תאריך_תשלום,תאריך_התחלה_של_הלוואה), תאריך_התחלה_של_הלוואה)</f>
        <v>45648</v>
      </c>
      <c r="D369" s="10" t="str">
        <f ca="1">IFERROR(IF(ההלוואה_לא_שולמה*ההלוואה_תקינה,ערך_הלוואה,""), "")</f>
        <v/>
      </c>
      <c r="E369" s="10">
        <f ca="1">IFERROR(IF(ההלוואה_לא_שולמה*ההלוואה_תקינה,תשלום_חודשי,0), 0)</f>
        <v>0</v>
      </c>
      <c r="F369" s="10">
        <f ca="1">IFERROR(IF(ההלוואה_לא_שולמה*ההלוואה_תקינה,קרן,0), 0)</f>
        <v>0</v>
      </c>
      <c r="G369" s="10">
        <f ca="1">IFERROR(IF(ההלוואה_לא_שולמה*ההלוואה_תקינה,סכום_ריבית,0), 0)</f>
        <v>0</v>
      </c>
      <c r="H369" s="10">
        <f ca="1">IFERROR(IF(ההלוואה_לא_שולמה*ההלוואה_תקינה,יתרת_סגירה,0), 0)</f>
        <v>0</v>
      </c>
    </row>
    <row r="370" spans="2:8" ht="20.100000000000001" customHeight="1" x14ac:dyDescent="0.2">
      <c r="B370" s="5" t="str">
        <f ca="1">IFERROR(IF(ההלוואה_לא_שולמה*ההלוואה_תקינה,מספר_תשלום,""), "")</f>
        <v/>
      </c>
      <c r="C370" s="6">
        <f ca="1">IFERROR(IF(ההלוואה_לא_שולמה*ההלוואה_תקינה,תאריך_תשלום,תאריך_התחלה_של_הלוואה), תאריך_התחלה_של_הלוואה)</f>
        <v>45648</v>
      </c>
      <c r="D370" s="10" t="str">
        <f ca="1">IFERROR(IF(ההלוואה_לא_שולמה*ההלוואה_תקינה,ערך_הלוואה,""), "")</f>
        <v/>
      </c>
      <c r="E370" s="10">
        <f ca="1">IFERROR(IF(ההלוואה_לא_שולמה*ההלוואה_תקינה,תשלום_חודשי,0), 0)</f>
        <v>0</v>
      </c>
      <c r="F370" s="10">
        <f ca="1">IFERROR(IF(ההלוואה_לא_שולמה*ההלוואה_תקינה,קרן,0), 0)</f>
        <v>0</v>
      </c>
      <c r="G370" s="10">
        <f ca="1">IFERROR(IF(ההלוואה_לא_שולמה*ההלוואה_תקינה,סכום_ריבית,0), 0)</f>
        <v>0</v>
      </c>
      <c r="H370" s="10">
        <f ca="1">IFERROR(IF(ההלוואה_לא_שולמה*ההלוואה_תקינה,יתרת_סגירה,0), 0)</f>
        <v>0</v>
      </c>
    </row>
    <row r="371" spans="2:8" ht="20.100000000000001" customHeight="1" x14ac:dyDescent="0.2">
      <c r="B371" s="5" t="str">
        <f ca="1">IFERROR(IF(ההלוואה_לא_שולמה*ההלוואה_תקינה,מספר_תשלום,""), "")</f>
        <v/>
      </c>
      <c r="C371" s="6">
        <f ca="1">IFERROR(IF(ההלוואה_לא_שולמה*ההלוואה_תקינה,תאריך_תשלום,תאריך_התחלה_של_הלוואה), תאריך_התחלה_של_הלוואה)</f>
        <v>45648</v>
      </c>
      <c r="D371" s="10" t="str">
        <f ca="1">IFERROR(IF(ההלוואה_לא_שולמה*ההלוואה_תקינה,ערך_הלוואה,""), "")</f>
        <v/>
      </c>
      <c r="E371" s="10">
        <f ca="1">IFERROR(IF(ההלוואה_לא_שולמה*ההלוואה_תקינה,תשלום_חודשי,0), 0)</f>
        <v>0</v>
      </c>
      <c r="F371" s="10">
        <f ca="1">IFERROR(IF(ההלוואה_לא_שולמה*ההלוואה_תקינה,קרן,0), 0)</f>
        <v>0</v>
      </c>
      <c r="G371" s="10">
        <f ca="1">IFERROR(IF(ההלוואה_לא_שולמה*ההלוואה_תקינה,סכום_ריבית,0), 0)</f>
        <v>0</v>
      </c>
      <c r="H371" s="10">
        <f ca="1">IFERROR(IF(ההלוואה_לא_שולמה*ההלוואה_תקינה,יתרת_סגירה,0), 0)</f>
        <v>0</v>
      </c>
    </row>
    <row r="372" spans="2:8" ht="20.100000000000001" customHeight="1" x14ac:dyDescent="0.2">
      <c r="B372" s="5" t="str">
        <f ca="1">IFERROR(IF(ההלוואה_לא_שולמה*ההלוואה_תקינה,מספר_תשלום,""), "")</f>
        <v/>
      </c>
      <c r="C372" s="6">
        <f ca="1">IFERROR(IF(ההלוואה_לא_שולמה*ההלוואה_תקינה,תאריך_תשלום,תאריך_התחלה_של_הלוואה), תאריך_התחלה_של_הלוואה)</f>
        <v>45648</v>
      </c>
      <c r="D372" s="10" t="str">
        <f ca="1">IFERROR(IF(ההלוואה_לא_שולמה*ההלוואה_תקינה,ערך_הלוואה,""), "")</f>
        <v/>
      </c>
      <c r="E372" s="10">
        <f ca="1">IFERROR(IF(ההלוואה_לא_שולמה*ההלוואה_תקינה,תשלום_חודשי,0), 0)</f>
        <v>0</v>
      </c>
      <c r="F372" s="10">
        <f ca="1">IFERROR(IF(ההלוואה_לא_שולמה*ההלוואה_תקינה,קרן,0), 0)</f>
        <v>0</v>
      </c>
      <c r="G372" s="10">
        <f ca="1">IFERROR(IF(ההלוואה_לא_שולמה*ההלוואה_תקינה,סכום_ריבית,0), 0)</f>
        <v>0</v>
      </c>
      <c r="H372" s="10">
        <f ca="1">IFERROR(IF(ההלוואה_לא_שולמה*ההלוואה_תקינה,יתרת_סגירה,0), 0)</f>
        <v>0</v>
      </c>
    </row>
    <row r="373" spans="2:8" ht="20.100000000000001" customHeight="1" x14ac:dyDescent="0.2">
      <c r="B373" s="5" t="str">
        <f ca="1">IFERROR(IF(ההלוואה_לא_שולמה*ההלוואה_תקינה,מספר_תשלום,""), "")</f>
        <v/>
      </c>
      <c r="C373" s="6">
        <f ca="1">IFERROR(IF(ההלוואה_לא_שולמה*ההלוואה_תקינה,תאריך_תשלום,תאריך_התחלה_של_הלוואה), תאריך_התחלה_של_הלוואה)</f>
        <v>45648</v>
      </c>
      <c r="D373" s="10" t="str">
        <f ca="1">IFERROR(IF(ההלוואה_לא_שולמה*ההלוואה_תקינה,ערך_הלוואה,""), "")</f>
        <v/>
      </c>
      <c r="E373" s="10">
        <f ca="1">IFERROR(IF(ההלוואה_לא_שולמה*ההלוואה_תקינה,תשלום_חודשי,0), 0)</f>
        <v>0</v>
      </c>
      <c r="F373" s="10">
        <f ca="1">IFERROR(IF(ההלוואה_לא_שולמה*ההלוואה_תקינה,קרן,0), 0)</f>
        <v>0</v>
      </c>
      <c r="G373" s="10">
        <f ca="1">IFERROR(IF(ההלוואה_לא_שולמה*ההלוואה_תקינה,סכום_ריבית,0), 0)</f>
        <v>0</v>
      </c>
      <c r="H373" s="10">
        <f ca="1">IFERROR(IF(ההלוואה_לא_שולמה*ההלוואה_תקינה,יתרת_סגירה,0), 0)</f>
        <v>0</v>
      </c>
    </row>
    <row r="374" spans="2:8" ht="20.100000000000001" customHeight="1" x14ac:dyDescent="0.2">
      <c r="B374" s="5" t="str">
        <f ca="1">IFERROR(IF(ההלוואה_לא_שולמה*ההלוואה_תקינה,מספר_תשלום,""), "")</f>
        <v/>
      </c>
      <c r="C374" s="6">
        <f ca="1">IFERROR(IF(ההלוואה_לא_שולמה*ההלוואה_תקינה,תאריך_תשלום,תאריך_התחלה_של_הלוואה), תאריך_התחלה_של_הלוואה)</f>
        <v>45648</v>
      </c>
      <c r="D374" s="10" t="str">
        <f ca="1">IFERROR(IF(ההלוואה_לא_שולמה*ההלוואה_תקינה,ערך_הלוואה,""), "")</f>
        <v/>
      </c>
      <c r="E374" s="10">
        <f ca="1">IFERROR(IF(ההלוואה_לא_שולמה*ההלוואה_תקינה,תשלום_חודשי,0), 0)</f>
        <v>0</v>
      </c>
      <c r="F374" s="10">
        <f ca="1">IFERROR(IF(ההלוואה_לא_שולמה*ההלוואה_תקינה,קרן,0), 0)</f>
        <v>0</v>
      </c>
      <c r="G374" s="10">
        <f ca="1">IFERROR(IF(ההלוואה_לא_שולמה*ההלוואה_תקינה,סכום_ריבית,0), 0)</f>
        <v>0</v>
      </c>
      <c r="H374" s="10">
        <f ca="1">IFERROR(IF(ההלוואה_לא_שולמה*ההלוואה_תקינה,יתרת_סגירה,0), 0)</f>
        <v>0</v>
      </c>
    </row>
    <row r="375" spans="2:8" ht="20.100000000000001" customHeight="1" x14ac:dyDescent="0.2">
      <c r="B375" s="5" t="str">
        <f ca="1">IFERROR(IF(ההלוואה_לא_שולמה*ההלוואה_תקינה,מספר_תשלום,""), "")</f>
        <v/>
      </c>
      <c r="C375" s="6">
        <f ca="1">IFERROR(IF(ההלוואה_לא_שולמה*ההלוואה_תקינה,תאריך_תשלום,תאריך_התחלה_של_הלוואה), תאריך_התחלה_של_הלוואה)</f>
        <v>45648</v>
      </c>
      <c r="D375" s="10" t="str">
        <f ca="1">IFERROR(IF(ההלוואה_לא_שולמה*ההלוואה_תקינה,ערך_הלוואה,""), "")</f>
        <v/>
      </c>
      <c r="E375" s="10">
        <f ca="1">IFERROR(IF(ההלוואה_לא_שולמה*ההלוואה_תקינה,תשלום_חודשי,0), 0)</f>
        <v>0</v>
      </c>
      <c r="F375" s="10">
        <f ca="1">IFERROR(IF(ההלוואה_לא_שולמה*ההלוואה_תקינה,קרן,0), 0)</f>
        <v>0</v>
      </c>
      <c r="G375" s="10">
        <f ca="1">IFERROR(IF(ההלוואה_לא_שולמה*ההלוואה_תקינה,סכום_ריבית,0), 0)</f>
        <v>0</v>
      </c>
      <c r="H375" s="10">
        <f ca="1">IFERROR(IF(ההלוואה_לא_שולמה*ההלוואה_תקינה,יתרת_סגירה,0), 0)</f>
        <v>0</v>
      </c>
    </row>
    <row r="376" spans="2:8" ht="20.100000000000001" customHeight="1" x14ac:dyDescent="0.2">
      <c r="B376" s="5" t="str">
        <f ca="1">IFERROR(IF(ההלוואה_לא_שולמה*ההלוואה_תקינה,מספר_תשלום,""), "")</f>
        <v/>
      </c>
      <c r="C376" s="6">
        <f ca="1">IFERROR(IF(ההלוואה_לא_שולמה*ההלוואה_תקינה,תאריך_תשלום,תאריך_התחלה_של_הלוואה), תאריך_התחלה_של_הלוואה)</f>
        <v>45648</v>
      </c>
      <c r="D376" s="10" t="str">
        <f ca="1">IFERROR(IF(ההלוואה_לא_שולמה*ההלוואה_תקינה,ערך_הלוואה,""), "")</f>
        <v/>
      </c>
      <c r="E376" s="10">
        <f ca="1">IFERROR(IF(ההלוואה_לא_שולמה*ההלוואה_תקינה,תשלום_חודשי,0), 0)</f>
        <v>0</v>
      </c>
      <c r="F376" s="10">
        <f ca="1">IFERROR(IF(ההלוואה_לא_שולמה*ההלוואה_תקינה,קרן,0), 0)</f>
        <v>0</v>
      </c>
      <c r="G376" s="10">
        <f ca="1">IFERROR(IF(ההלוואה_לא_שולמה*ההלוואה_תקינה,סכום_ריבית,0), 0)</f>
        <v>0</v>
      </c>
      <c r="H376" s="10">
        <f ca="1">IFERROR(IF(ההלוואה_לא_שולמה*ההלוואה_תקינה,יתרת_סגירה,0), 0)</f>
        <v>0</v>
      </c>
    </row>
  </sheetData>
  <mergeCells count="11">
    <mergeCell ref="B11:C11"/>
    <mergeCell ref="B12:C12"/>
    <mergeCell ref="B13:C13"/>
    <mergeCell ref="B14:C14"/>
    <mergeCell ref="B4:D4"/>
    <mergeCell ref="B10:D10"/>
    <mergeCell ref="B2:H2"/>
    <mergeCell ref="B5:C5"/>
    <mergeCell ref="B6:C6"/>
    <mergeCell ref="B7:C7"/>
    <mergeCell ref="B8:C8"/>
  </mergeCells>
  <phoneticPr fontId="0" type="noConversion"/>
  <conditionalFormatting sqref="B17:B376">
    <cfRule type="expression" dxfId="6" priority="4" stopIfTrue="1">
      <formula>NOT(ההלוואה_לא_שולמה)</formula>
    </cfRule>
    <cfRule type="expression" dxfId="5" priority="5" stopIfTrue="1">
      <formula>IF(ROW(B17)=שורה_אחרונה,TRUE,FALSE)</formula>
    </cfRule>
  </conditionalFormatting>
  <conditionalFormatting sqref="B17:H376">
    <cfRule type="expression" dxfId="4" priority="1">
      <formula>$B17=""</formula>
    </cfRule>
  </conditionalFormatting>
  <conditionalFormatting sqref="C17:G376">
    <cfRule type="expression" dxfId="3" priority="2" stopIfTrue="1">
      <formula>NOT(ההלוואה_לא_שולמה)</formula>
    </cfRule>
    <cfRule type="expression" dxfId="2" priority="3" stopIfTrue="1">
      <formula>IF(ROW(C17)=שורה_אחרונה,TRUE,FALSE)</formula>
    </cfRule>
  </conditionalFormatting>
  <conditionalFormatting sqref="H17:H376">
    <cfRule type="expression" dxfId="1" priority="6" stopIfTrue="1">
      <formula>NOT(ההלוואה_לא_שולמה)</formula>
    </cfRule>
    <cfRule type="expression" dxfId="0" priority="7" stopIfTrue="1">
      <formula>IF(ROW(H17)=שורה_אחרונה,TRUE,FALSE)</formula>
    </cfRule>
  </conditionalFormatting>
  <dataValidations count="27">
    <dataValidation allowBlank="1" showInputMessage="1" showErrorMessage="1" prompt="סיכום ההלוואה מתעדכן באופן אוטומטי בתאים שמתחת" sqref="B10" xr:uid="{00000000-0002-0000-0000-000001000000}"/>
    <dataValidation allowBlank="1" showInputMessage="1" showErrorMessage="1" prompt="הזן את סכום ההלוואה בתא זה" sqref="D5" xr:uid="{00000000-0002-0000-0000-000002000000}"/>
    <dataValidation allowBlank="1" showInputMessage="1" showErrorMessage="1" prompt="הזן את שיעור הריבית השנתית בתא זה" sqref="D6" xr:uid="{00000000-0002-0000-0000-000004000000}"/>
    <dataValidation allowBlank="1" showInputMessage="1" showErrorMessage="1" prompt="הזן את תקופת ההלוואה בשנים בתא זה" sqref="D7" xr:uid="{00000000-0002-0000-0000-000006000000}"/>
    <dataValidation allowBlank="1" showInputMessage="1" showErrorMessage="1" prompt="הזן תאריך התחלה של הלוואה בתא זה" sqref="D8" xr:uid="{00000000-0002-0000-0000-000008000000}"/>
    <dataValidation allowBlank="1" showInputMessage="1" showErrorMessage="1" prompt="התשלום החודשי מחושב באופן אוטומטי בתא זה" sqref="D11" xr:uid="{00000000-0002-0000-0000-00000A000000}"/>
    <dataValidation allowBlank="1" showInputMessage="1" showErrorMessage="1" prompt="סה&quot;כ עלות ההלוואה מחושב באופן אוטומטי בתא זה" sqref="D14" xr:uid="{00000000-0002-0000-0000-00000F000000}"/>
    <dataValidation allowBlank="1" showInputMessage="1" showErrorMessage="1" prompt="סך הריבית מחושב באופן אוטומטי בתא זה" sqref="D13" xr:uid="{00000000-0002-0000-0000-000010000000}"/>
    <dataValidation allowBlank="1" showInputMessage="1" showErrorMessage="1" prompt="מספר התשלומים מחושב באופן אוטומטי בתא זה" sqref="D12" xr:uid="{00000000-0002-0000-0000-000011000000}"/>
    <dataValidation allowBlank="1" showInputMessage="1" showErrorMessage="1" prompt="מספר התשלום מתעדכן באופן אוטומטי בעמודה זו תחת כותרת זו" sqref="B16" xr:uid="{00000000-0002-0000-0000-000012000000}"/>
    <dataValidation allowBlank="1" showInputMessage="1" showErrorMessage="1" prompt="תאריך התשלום מתעדכן באופן אוטומטי בעמודה זו תחת כותרת זו" sqref="C16" xr:uid="{00000000-0002-0000-0000-000013000000}"/>
    <dataValidation allowBlank="1" showInputMessage="1" showErrorMessage="1" prompt="יתרת הפתיחה מחושבת באופן אוטומטי בעמודה זו תחת כותרת זו" sqref="D16" xr:uid="{00000000-0002-0000-0000-000014000000}"/>
    <dataValidation allowBlank="1" showInputMessage="1" showErrorMessage="1" prompt="סכום התשלום מחושב באופן אוטומטי בעמודה זו תחת כותרת זו" sqref="E16" xr:uid="{00000000-0002-0000-0000-000015000000}"/>
    <dataValidation allowBlank="1" showInputMessage="1" showErrorMessage="1" prompt="סכום הקרן מחושב באופן אוטומטי בעמודה זו תחת כותרת זו" sqref="F16" xr:uid="{00000000-0002-0000-0000-000016000000}"/>
    <dataValidation allowBlank="1" showInputMessage="1" showErrorMessage="1" prompt="סכום הריבית מחושב באופן אוטומטי בעמודה זו תחת כותרת זו" sqref="G16" xr:uid="{00000000-0002-0000-0000-000017000000}"/>
    <dataValidation allowBlank="1" showInputMessage="1" showErrorMessage="1" prompt="יתרת הסגירה מחושבת באופן אוטומטי בעמודה זו תחת כותרת זו" sqref="H16" xr:uid="{00000000-0002-0000-0000-000018000000}"/>
    <dataValidation allowBlank="1" showInputMessage="1" showErrorMessage="1" prompt="הזן את פרטי ההלוואה בתאים שמתחת" sqref="B4:D4" xr:uid="{00000000-0002-0000-0000-000019000000}"/>
    <dataValidation allowBlank="1" showInputMessage="1" showErrorMessage="1" promptTitle="‏מחשבון הלוואה פשוט" prompt="הזן את פרטי ההלוואה בתאים D5 עד D8‏._x000a__x000a_טבלת סיכום ההלוואה והתשלומים תתעדכן באופן אוטומטי._x000a__x000a_כדי לעדכן את התרשים, עבור אל 'נתונים' ברצועת הכלים -&gt; 'רענן הכל'" sqref="A1" xr:uid="{00000000-0002-0000-0000-00001A000000}"/>
    <dataValidation allowBlank="1" showInputMessage="1" showErrorMessage="1" prompt="הזן את סכום ההלוואה בתא משמאל" sqref="B5:C5" xr:uid="{AAD986FB-35A1-407D-BEEE-2AF722E3F36C}"/>
    <dataValidation allowBlank="1" showInputMessage="1" showErrorMessage="1" prompt="הזן את שיעור הריבית השנתית בתא משמאל" sqref="B6:C6" xr:uid="{FD90D4AD-8A3F-4B54-A9E6-0026CD1F27DC}"/>
    <dataValidation allowBlank="1" showInputMessage="1" showErrorMessage="1" prompt="הזן את תקופת ההלוואה בשנים בתא משמאל" sqref="B7:C7" xr:uid="{742435A1-08AA-4DD4-A314-FE85183D293B}"/>
    <dataValidation allowBlank="1" showInputMessage="1" showErrorMessage="1" prompt="הזן את תאריך ההתחלה של ההלוואה בתא משמאל" sqref="B8:C8" xr:uid="{D0D93F50-119B-4929-8FED-FC229DAD497E}"/>
    <dataValidation allowBlank="1" showInputMessage="1" showErrorMessage="1" prompt="התשלום החודשי מחושב באופן אוטומטי בתא משמאל" sqref="B11:C11" xr:uid="{471FCD6C-16A6-49D6-A765-A7877F24E212}"/>
    <dataValidation allowBlank="1" showInputMessage="1" showErrorMessage="1" prompt="מספר התשלומים מחושב באופן אוטומטי בתא משמאל" sqref="B12:C12" xr:uid="{1B29FF5E-46E4-45E1-AA56-6671691B4F1B}"/>
    <dataValidation allowBlank="1" showInputMessage="1" showErrorMessage="1" prompt="סך הריבית מחושב באופן אוטומטי בתא משמאל" sqref="B13:C13" xr:uid="{5B781319-8BE7-4920-A092-DB7D08913480}"/>
    <dataValidation allowBlank="1" showInputMessage="1" showErrorMessage="1" prompt="סה&quot;כ עלות ההלוואה מחושב באופן אוטומטי בתא משמאל" sqref="B14:C14" xr:uid="{2C2208F6-B3B9-434B-80DE-D054A600A95F}"/>
    <dataValidation allowBlank="1" showInputMessage="1" showErrorMessage="1" prompt="הכותרת של גליון עבודה זה מופיעה בתא זה. הזן ערכי הלוואה בתאים D5 עד D8. סיכום ההלוואה בתאים D11 עד D14 והטבלה 'הלוואה' מתעדכנים באופן אוטומטי" sqref="B2:H2" xr:uid="{4B9263CB-991F-45EF-AC80-E1DAE916C7BE}"/>
  </dataValidations>
  <hyperlinks>
    <hyperlink ref="O2" r:id="rId2" display="http://www.klikatnadlan.co.il/" xr:uid="{A9798FEA-00F8-4339-9E73-1A8969EF56AB}"/>
  </hyperlinks>
  <printOptions horizontalCentered="1"/>
  <pageMargins left="0.4" right="0.4" top="0.4" bottom="0.4" header="0.3" footer="0.3"/>
  <pageSetup paperSize="9" scale="87" fitToHeight="0" orientation="portrait" r:id="rId3"/>
  <headerFooter differentFirst="1">
    <oddFooter>Page &amp;P of &amp;N</oddFooter>
  </headerFooter>
  <ignoredErrors>
    <ignoredError sqref="B360 B17:B359 B361:B376 D17:D376" emptyCellReference="1"/>
  </ignoredErrors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D3CA9394-F22F-4DD5-B273-CDCD2737D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BAFF2B-7EBC-4EBB-9E40-2C3052C75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A45116-AED7-462B-AFAD-42091FB30567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10</vt:i4>
      </vt:variant>
    </vt:vector>
  </HeadingPairs>
  <TitlesOfParts>
    <vt:vector size="11" baseType="lpstr">
      <vt:lpstr>מחשבון הלוואה</vt:lpstr>
      <vt:lpstr>'מחשבון הלוואה'!WPrint_Area_W</vt:lpstr>
      <vt:lpstr>'מחשבון הלוואה'!WPrint_TitlesW</vt:lpstr>
      <vt:lpstr>כותרת_עמודה1</vt:lpstr>
      <vt:lpstr>מספר_תשלומים</vt:lpstr>
      <vt:lpstr>סכום_הלוואה</vt:lpstr>
      <vt:lpstr>עלות_הלוואה_כוללת</vt:lpstr>
      <vt:lpstr>ריבית_כוללת</vt:lpstr>
      <vt:lpstr>שיעור_ריבית</vt:lpstr>
      <vt:lpstr>שנות_הלוואה</vt:lpstr>
      <vt:lpstr>תאריך_התחלה_של_הלוואה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2019-05-16T16:48:54Z</dcterms:created>
  <dcterms:modified xsi:type="dcterms:W3CDTF">2024-12-22T09:46:28Z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