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8_{2F710107-9332-4756-8A05-DAD04C55C1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שווי נקי אישי" sheetId="2" r:id="rId1"/>
    <sheet name="נכסים" sheetId="3" r:id="rId2"/>
    <sheet name="התחייבויות" sheetId="4" r:id="rId3"/>
  </sheets>
  <definedNames>
    <definedName name="_xlnm.Print_Area" localSheetId="0">'שווי נקי אישי'!$A:$O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6" i="2"/>
  <c r="Y3" i="2"/>
  <c r="Y2" i="2"/>
  <c r="R6" i="2"/>
  <c r="R5" i="2"/>
  <c r="R4" i="2"/>
  <c r="R3" i="2"/>
  <c r="R2" i="2"/>
  <c r="S6" i="2" l="1"/>
  <c r="S5" i="2"/>
  <c r="S4" i="2"/>
  <c r="C4" i="2"/>
  <c r="S2" i="2"/>
  <c r="S3" i="2"/>
  <c r="V6" i="2" l="1"/>
  <c r="L13" i="2" s="1"/>
  <c r="V2" i="2"/>
  <c r="L21" i="2" s="1"/>
  <c r="V5" i="2"/>
  <c r="L15" i="2" s="1"/>
  <c r="V4" i="2"/>
  <c r="L17" i="2" s="1"/>
  <c r="V3" i="2"/>
  <c r="L19" i="2" s="1"/>
  <c r="U5" i="2"/>
  <c r="K15" i="2" s="1"/>
  <c r="U4" i="2"/>
  <c r="K17" i="2" s="1"/>
  <c r="U2" i="2"/>
  <c r="K21" i="2" s="1"/>
  <c r="U6" i="2"/>
  <c r="K13" i="2" s="1"/>
  <c r="U3" i="2"/>
  <c r="K19" i="2" s="1"/>
</calcChain>
</file>

<file path=xl/sharedStrings.xml><?xml version="1.0" encoding="utf-8"?>
<sst xmlns="http://schemas.openxmlformats.org/spreadsheetml/2006/main" count="74" uniqueCount="45">
  <si>
    <t xml:space="preserve"> שווי נקי אישי</t>
  </si>
  <si>
    <t>סיכום נכסים</t>
  </si>
  <si>
    <t>סה"כ נכסים</t>
  </si>
  <si>
    <t>סה”כ חובות</t>
  </si>
  <si>
    <t xml:space="preserve"> </t>
  </si>
  <si>
    <t>מזומן ושווה ערך למזומן</t>
  </si>
  <si>
    <t>מאפיינים</t>
  </si>
  <si>
    <t>השקעות</t>
  </si>
  <si>
    <t>חיסכון לפרישה</t>
  </si>
  <si>
    <t>ביטוח חיים</t>
  </si>
  <si>
    <t>נכסים</t>
  </si>
  <si>
    <t>קטגוריה</t>
  </si>
  <si>
    <t>פריט</t>
  </si>
  <si>
    <t>אחר</t>
  </si>
  <si>
    <t>חשבונות לפרישה</t>
  </si>
  <si>
    <t>מניות</t>
  </si>
  <si>
    <t>אגרות חוב</t>
  </si>
  <si>
    <t>קרנות נאמנות</t>
  </si>
  <si>
    <t>תעודות פיקדון</t>
  </si>
  <si>
    <t>מטילי זהב</t>
  </si>
  <si>
    <t>קרנות השתלמות</t>
  </si>
  <si>
    <t>חשבון חיסכון בריאותי</t>
  </si>
  <si>
    <t>ערך נקוב של פוליסת ביטוח חיים</t>
  </si>
  <si>
    <t>חשבונות עו"ש</t>
  </si>
  <si>
    <t>חשבונות חיסכון</t>
  </si>
  <si>
    <t>מכוניות</t>
  </si>
  <si>
    <t>כלי רכב אחרים</t>
  </si>
  <si>
    <t>ריהוט</t>
  </si>
  <si>
    <t>פריטי אספנות</t>
  </si>
  <si>
    <t>תכשיטים</t>
  </si>
  <si>
    <t>מוצרי מותרות אחרים</t>
  </si>
  <si>
    <t>ערך</t>
  </si>
  <si>
    <t>משכנתאות</t>
  </si>
  <si>
    <t>הלוואות המבוססות על שווי הבית</t>
  </si>
  <si>
    <t>הלוואות רכב</t>
  </si>
  <si>
    <t>הלוואות אישיות</t>
  </si>
  <si>
    <t>כרטיסי אשראי</t>
  </si>
  <si>
    <t>הלוואות סטודנט</t>
  </si>
  <si>
    <t>הלוואות כנגד השקעות</t>
  </si>
  <si>
    <t>הלוואות ביטוח חיים</t>
  </si>
  <si>
    <t>הלוואות אחרות בתשלומים</t>
  </si>
  <si>
    <t>חובות אחרים</t>
  </si>
  <si>
    <t>נכסים לעומת התחייבויות</t>
  </si>
  <si>
    <t xml:space="preserve">בית </t>
  </si>
  <si>
    <t>התחייבויות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</si>
</sst>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&quot;₪&quot;\ * #,##0_ ;_ &quot;₪&quot;\ * \-#,##0_ ;_ &quot;₪&quot;\ * &quot;-&quot;_ ;_ @_ "/>
    <numFmt numFmtId="44" formatCode="_ &quot;₪&quot;\ * #,##0.00_ ;_ &quot;₪&quot;\ * \-#,##0.00_ ;_ &quot;₪&quot;\ * &quot;-&quot;??_ ;_ @_ 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;;;"/>
    <numFmt numFmtId="168" formatCode="&quot;₪&quot;\ #,##0"/>
  </numFmts>
  <fonts count="57" x14ac:knownFonts="1">
    <font>
      <sz val="11"/>
      <color theme="1"/>
      <name val="Tahoma"/>
      <family val="2"/>
    </font>
    <font>
      <sz val="11"/>
      <color theme="1" tint="0.14999847407452621"/>
      <name val="Tw Cen MT"/>
      <family val="2"/>
      <scheme val="minor"/>
    </font>
    <font>
      <sz val="12"/>
      <color theme="1" tint="0.14999847407452621"/>
      <name val="Tw Cen MT"/>
      <family val="2"/>
      <scheme val="minor"/>
    </font>
    <font>
      <sz val="14"/>
      <color theme="1" tint="0.14999847407452621"/>
      <name val="Tw Cen MT"/>
      <family val="2"/>
      <scheme val="minor"/>
    </font>
    <font>
      <sz val="16"/>
      <color theme="1" tint="0.14999847407452621"/>
      <name val="Tw Cen MT"/>
      <family val="2"/>
      <scheme val="minor"/>
    </font>
    <font>
      <sz val="20"/>
      <color theme="1" tint="0.14999847407452621"/>
      <name val="Tw Cen MT"/>
      <family val="2"/>
      <scheme val="minor"/>
    </font>
    <font>
      <sz val="11"/>
      <color theme="0"/>
      <name val="Tw Cen MT"/>
      <family val="2"/>
      <scheme val="minor"/>
    </font>
    <font>
      <sz val="10"/>
      <color theme="0"/>
      <name val="Tw Cen MT"/>
      <family val="2"/>
      <scheme val="minor"/>
    </font>
    <font>
      <sz val="11"/>
      <name val="Tw Cen MT"/>
      <family val="2"/>
      <scheme val="minor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18"/>
      <color theme="3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sz val="11"/>
      <color theme="1" tint="0.14999847407452621"/>
      <name val="Tahoma"/>
      <family val="2"/>
    </font>
    <font>
      <sz val="11"/>
      <name val="Tahoma"/>
      <family val="2"/>
    </font>
    <font>
      <sz val="20"/>
      <color theme="1" tint="0.14999847407452621"/>
      <name val="Tahoma"/>
      <family val="2"/>
    </font>
    <font>
      <sz val="14"/>
      <color theme="1" tint="0.14999847407452621"/>
      <name val="Tahoma"/>
      <family val="2"/>
    </font>
    <font>
      <sz val="20"/>
      <name val="Tahoma"/>
      <family val="2"/>
    </font>
    <font>
      <sz val="20"/>
      <color theme="0"/>
      <name val="Tahoma"/>
      <family val="2"/>
    </font>
    <font>
      <sz val="12"/>
      <color theme="1" tint="0.14999847407452621"/>
      <name val="Tahoma"/>
      <family val="2"/>
    </font>
    <font>
      <sz val="14"/>
      <name val="Tahoma"/>
      <family val="2"/>
    </font>
    <font>
      <sz val="10"/>
      <color theme="0"/>
      <name val="Tahoma"/>
      <family val="2"/>
    </font>
    <font>
      <sz val="12"/>
      <name val="Tahoma"/>
      <family val="2"/>
    </font>
    <font>
      <sz val="12"/>
      <color theme="0"/>
      <name val="Tahoma"/>
      <family val="2"/>
    </font>
    <font>
      <sz val="16"/>
      <color theme="1" tint="0.14999847407452621"/>
      <name val="Tahoma"/>
      <family val="2"/>
    </font>
    <font>
      <sz val="16"/>
      <name val="Tahoma"/>
      <family val="2"/>
    </font>
    <font>
      <sz val="16"/>
      <color theme="0"/>
      <name val="Tahoma"/>
      <family val="2"/>
    </font>
    <font>
      <sz val="8"/>
      <color theme="1" tint="0.14999847407452621"/>
      <name val="Tahoma"/>
      <family val="2"/>
    </font>
    <font>
      <sz val="28"/>
      <color theme="1" tint="0.14999847407452621"/>
      <name val="Tahoma"/>
      <family val="2"/>
    </font>
    <font>
      <sz val="20"/>
      <color theme="1" tint="0.14999847407452621"/>
      <name val="Heebo"/>
    </font>
    <font>
      <sz val="14"/>
      <color theme="1" tint="0.14999847407452621"/>
      <name val="Heebo"/>
    </font>
    <font>
      <sz val="48"/>
      <color theme="1" tint="0.14999847407452621"/>
      <name val="Heebo"/>
    </font>
    <font>
      <sz val="16"/>
      <color theme="8" tint="-0.249977111117893"/>
      <name val="Heebo"/>
    </font>
    <font>
      <sz val="12"/>
      <color theme="1" tint="0.14999847407452621"/>
      <name val="Heebo"/>
    </font>
    <font>
      <sz val="11"/>
      <color theme="1" tint="0.14999847407452621"/>
      <name val="Heebo"/>
    </font>
    <font>
      <sz val="16"/>
      <color theme="0" tint="-0.499984740745262"/>
      <name val="Heebo"/>
    </font>
    <font>
      <sz val="28"/>
      <color theme="8"/>
      <name val="Heebo"/>
    </font>
    <font>
      <sz val="28"/>
      <color theme="5"/>
      <name val="Heebo"/>
    </font>
    <font>
      <sz val="28"/>
      <color theme="1" tint="0.14999847407452621"/>
      <name val="Heebo"/>
    </font>
    <font>
      <sz val="20"/>
      <name val="Tahoma"/>
      <family val="2"/>
      <charset val="177"/>
    </font>
    <font>
      <sz val="24"/>
      <name val="Heebo"/>
    </font>
    <font>
      <sz val="20"/>
      <name val="Heebo"/>
    </font>
    <font>
      <sz val="14"/>
      <name val="Heebo"/>
    </font>
    <font>
      <b/>
      <sz val="20"/>
      <color theme="1" tint="0.14999847407452621"/>
      <name val="Heebo"/>
    </font>
  </fonts>
  <fills count="4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>
      <alignment readingOrder="2"/>
    </xf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1" fillId="10" borderId="0" applyNumberFormat="0" applyBorder="0" applyAlignment="0" applyProtection="0"/>
    <xf numFmtId="0" fontId="21" fillId="11" borderId="0" applyNumberFormat="0" applyBorder="0" applyAlignment="0" applyProtection="0"/>
    <xf numFmtId="0" fontId="19" fillId="12" borderId="6" applyNumberFormat="0" applyAlignment="0" applyProtection="0"/>
    <xf numFmtId="0" fontId="22" fillId="13" borderId="7" applyNumberFormat="0" applyAlignment="0" applyProtection="0"/>
    <xf numFmtId="0" fontId="12" fillId="13" borderId="6" applyNumberFormat="0" applyAlignment="0" applyProtection="0"/>
    <xf numFmtId="0" fontId="20" fillId="0" borderId="8" applyNumberFormat="0" applyFill="0" applyAlignment="0" applyProtection="0"/>
    <xf numFmtId="0" fontId="13" fillId="14" borderId="9" applyNumberFormat="0" applyAlignment="0" applyProtection="0"/>
    <xf numFmtId="0" fontId="25" fillId="0" borderId="0" applyNumberFormat="0" applyFill="0" applyBorder="0" applyAlignment="0" applyProtection="0"/>
    <xf numFmtId="0" fontId="9" fillId="15" borderId="10" applyNumberFormat="0" applyFont="0" applyAlignment="0" applyProtection="0"/>
    <xf numFmtId="0" fontId="14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</cellStyleXfs>
  <cellXfs count="84">
    <xf numFmtId="0" fontId="0" fillId="0" borderId="0" xfId="0">
      <alignment readingOrder="2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7" fontId="0" fillId="0" borderId="0" xfId="0" applyNumberFormat="1" applyAlignment="1">
      <alignment horizontal="right" vertical="center" readingOrder="2"/>
    </xf>
    <xf numFmtId="167" fontId="0" fillId="0" borderId="0" xfId="0" applyNumberFormat="1" applyAlignment="1">
      <alignment horizontal="right" vertical="center" indent="1" readingOrder="2"/>
    </xf>
    <xf numFmtId="0" fontId="26" fillId="0" borderId="0" xfId="0" applyFont="1" applyAlignment="1">
      <alignment horizontal="center" vertical="center" readingOrder="2"/>
    </xf>
    <xf numFmtId="0" fontId="27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center" vertical="center" readingOrder="2"/>
    </xf>
    <xf numFmtId="0" fontId="29" fillId="0" borderId="0" xfId="0" applyFont="1" applyAlignment="1">
      <alignment horizontal="center" vertical="center" readingOrder="2"/>
    </xf>
    <xf numFmtId="0" fontId="30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right" vertical="center" indent="1" readingOrder="2"/>
    </xf>
    <xf numFmtId="168" fontId="32" fillId="0" borderId="0" xfId="0" applyNumberFormat="1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 readingOrder="2"/>
    </xf>
    <xf numFmtId="0" fontId="35" fillId="0" borderId="0" xfId="0" applyFont="1" applyAlignment="1">
      <alignment horizontal="center" vertical="center" readingOrder="2"/>
    </xf>
    <xf numFmtId="0" fontId="3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44" fontId="32" fillId="0" borderId="0" xfId="0" applyNumberFormat="1" applyFont="1" applyAlignment="1">
      <alignment horizontal="right" vertical="center" readingOrder="2"/>
    </xf>
    <xf numFmtId="44" fontId="40" fillId="0" borderId="0" xfId="0" applyNumberFormat="1" applyFont="1" applyAlignment="1">
      <alignment horizontal="right" vertical="center" readingOrder="2"/>
    </xf>
    <xf numFmtId="44" fontId="32" fillId="0" borderId="0" xfId="0" applyNumberFormat="1" applyFont="1" applyAlignment="1">
      <alignment horizontal="left" vertical="center"/>
    </xf>
    <xf numFmtId="44" fontId="32" fillId="0" borderId="0" xfId="0" applyNumberFormat="1" applyFont="1" applyAlignment="1">
      <alignment horizontal="center" vertical="center" readingOrder="2"/>
    </xf>
    <xf numFmtId="0" fontId="40" fillId="0" borderId="0" xfId="0" applyFont="1" applyAlignment="1">
      <alignment horizontal="center" vertical="center" readingOrder="2"/>
    </xf>
    <xf numFmtId="0" fontId="41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indent="1"/>
    </xf>
    <xf numFmtId="165" fontId="32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center" vertical="center" readingOrder="2"/>
    </xf>
    <xf numFmtId="0" fontId="43" fillId="0" borderId="0" xfId="0" applyFont="1" applyAlignment="1">
      <alignment horizontal="center" vertical="center" readingOrder="2"/>
    </xf>
    <xf numFmtId="168" fontId="43" fillId="0" borderId="0" xfId="0" applyNumberFormat="1" applyFont="1" applyAlignment="1">
      <alignment horizontal="right" vertical="center" readingOrder="2"/>
    </xf>
    <xf numFmtId="0" fontId="45" fillId="0" borderId="0" xfId="0" applyFont="1" applyAlignment="1">
      <alignment horizontal="right" vertical="center" readingOrder="2"/>
    </xf>
    <xf numFmtId="0" fontId="46" fillId="8" borderId="0" xfId="0" applyFont="1" applyFill="1" applyAlignment="1">
      <alignment horizontal="right" vertical="center" indent="1" readingOrder="2"/>
    </xf>
    <xf numFmtId="0" fontId="46" fillId="0" borderId="0" xfId="0" applyFont="1" applyAlignment="1">
      <alignment horizontal="right" vertical="center" indent="1" readingOrder="2"/>
    </xf>
    <xf numFmtId="168" fontId="46" fillId="0" borderId="0" xfId="0" applyNumberFormat="1" applyFont="1" applyAlignment="1">
      <alignment horizontal="right" vertical="center" readingOrder="1"/>
    </xf>
    <xf numFmtId="168" fontId="47" fillId="0" borderId="0" xfId="0" applyNumberFormat="1" applyFont="1" applyAlignment="1">
      <alignment horizontal="center" vertical="center" readingOrder="2"/>
    </xf>
    <xf numFmtId="0" fontId="47" fillId="0" borderId="0" xfId="0" applyFont="1" applyAlignment="1">
      <alignment horizontal="center" vertical="center" readingOrder="2"/>
    </xf>
    <xf numFmtId="0" fontId="46" fillId="0" borderId="0" xfId="0" applyFont="1" applyAlignment="1">
      <alignment horizontal="right" vertical="center" indent="1" readingOrder="1"/>
    </xf>
    <xf numFmtId="0" fontId="43" fillId="7" borderId="0" xfId="0" applyFont="1" applyFill="1" applyAlignment="1">
      <alignment horizontal="left" vertical="center" readingOrder="2"/>
    </xf>
    <xf numFmtId="0" fontId="46" fillId="0" borderId="0" xfId="0" applyFont="1" applyAlignment="1">
      <alignment horizontal="center" vertical="center" readingOrder="2"/>
    </xf>
    <xf numFmtId="0" fontId="48" fillId="0" borderId="0" xfId="0" applyFont="1" applyAlignment="1">
      <alignment horizontal="right" vertical="center" readingOrder="2"/>
    </xf>
    <xf numFmtId="0" fontId="46" fillId="2" borderId="0" xfId="0" applyFont="1" applyFill="1" applyAlignment="1">
      <alignment horizontal="center" vertical="center" readingOrder="2"/>
    </xf>
    <xf numFmtId="168" fontId="46" fillId="0" borderId="0" xfId="0" applyNumberFormat="1" applyFont="1" applyAlignment="1">
      <alignment horizontal="left" vertical="center" readingOrder="1"/>
    </xf>
    <xf numFmtId="0" fontId="46" fillId="6" borderId="0" xfId="0" applyFont="1" applyFill="1" applyAlignment="1">
      <alignment horizontal="center" vertical="center" readingOrder="2"/>
    </xf>
    <xf numFmtId="0" fontId="46" fillId="3" borderId="0" xfId="0" applyFont="1" applyFill="1" applyAlignment="1">
      <alignment horizontal="center" vertical="center" readingOrder="2"/>
    </xf>
    <xf numFmtId="0" fontId="46" fillId="4" borderId="0" xfId="0" applyFont="1" applyFill="1" applyAlignment="1">
      <alignment horizontal="center" vertical="center" readingOrder="2"/>
    </xf>
    <xf numFmtId="0" fontId="46" fillId="5" borderId="0" xfId="0" applyFont="1" applyFill="1" applyAlignment="1">
      <alignment horizontal="center" vertical="center" readingOrder="2"/>
    </xf>
    <xf numFmtId="0" fontId="47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right" vertical="center" readingOrder="2"/>
    </xf>
    <xf numFmtId="0" fontId="46" fillId="0" borderId="2" xfId="0" applyFont="1" applyBorder="1" applyAlignment="1">
      <alignment horizontal="right" vertical="center" indent="1" readingOrder="2"/>
    </xf>
    <xf numFmtId="44" fontId="46" fillId="0" borderId="2" xfId="0" applyNumberFormat="1" applyFont="1" applyBorder="1" applyAlignment="1">
      <alignment horizontal="right" vertical="center" readingOrder="2"/>
    </xf>
    <xf numFmtId="44" fontId="46" fillId="0" borderId="0" xfId="0" applyNumberFormat="1" applyFont="1" applyAlignment="1">
      <alignment horizontal="right" vertical="center" readingOrder="2"/>
    </xf>
    <xf numFmtId="0" fontId="46" fillId="0" borderId="12" xfId="0" applyFont="1" applyBorder="1" applyAlignment="1">
      <alignment horizontal="right" vertical="center" indent="1" readingOrder="2"/>
    </xf>
    <xf numFmtId="44" fontId="46" fillId="0" borderId="12" xfId="0" applyNumberFormat="1" applyFont="1" applyBorder="1" applyAlignment="1">
      <alignment horizontal="left" vertical="center" readingOrder="2"/>
    </xf>
    <xf numFmtId="0" fontId="50" fillId="0" borderId="1" xfId="0" applyFont="1" applyBorder="1" applyAlignment="1">
      <alignment horizontal="right" vertical="center" readingOrder="2"/>
    </xf>
    <xf numFmtId="44" fontId="51" fillId="0" borderId="1" xfId="0" applyNumberFormat="1" applyFont="1" applyBorder="1" applyAlignment="1">
      <alignment horizontal="right" vertical="center" readingOrder="2"/>
    </xf>
    <xf numFmtId="44" fontId="46" fillId="0" borderId="0" xfId="0" applyNumberFormat="1" applyFont="1" applyAlignment="1">
      <alignment horizontal="center" vertical="center" readingOrder="2"/>
    </xf>
    <xf numFmtId="0" fontId="46" fillId="0" borderId="13" xfId="0" applyFont="1" applyBorder="1" applyAlignment="1">
      <alignment vertical="center" readingOrder="2"/>
    </xf>
    <xf numFmtId="44" fontId="46" fillId="0" borderId="14" xfId="0" applyNumberFormat="1" applyFont="1" applyBorder="1" applyAlignment="1">
      <alignment vertical="center" readingOrder="2"/>
    </xf>
    <xf numFmtId="0" fontId="46" fillId="0" borderId="15" xfId="0" applyFont="1" applyBorder="1" applyAlignment="1">
      <alignment vertical="center" readingOrder="2"/>
    </xf>
    <xf numFmtId="44" fontId="46" fillId="0" borderId="16" xfId="0" applyNumberFormat="1" applyFont="1" applyBorder="1" applyAlignment="1">
      <alignment vertical="center" readingOrder="2"/>
    </xf>
    <xf numFmtId="0" fontId="46" fillId="0" borderId="17" xfId="0" applyFont="1" applyBorder="1" applyAlignment="1">
      <alignment vertical="center" readingOrder="2"/>
    </xf>
    <xf numFmtId="44" fontId="46" fillId="0" borderId="18" xfId="0" applyNumberFormat="1" applyFont="1" applyBorder="1" applyAlignment="1">
      <alignment vertical="center" readingOrder="2"/>
    </xf>
    <xf numFmtId="0" fontId="52" fillId="0" borderId="0" xfId="0" applyFont="1" applyAlignment="1">
      <alignment horizontal="center" vertical="center" readingOrder="2"/>
    </xf>
    <xf numFmtId="0" fontId="53" fillId="0" borderId="0" xfId="0" applyFont="1" applyAlignment="1">
      <alignment horizontal="right" readingOrder="2"/>
    </xf>
    <xf numFmtId="0" fontId="54" fillId="0" borderId="0" xfId="0" applyFont="1" applyAlignment="1">
      <alignment horizontal="center" vertical="center" readingOrder="2"/>
    </xf>
    <xf numFmtId="0" fontId="55" fillId="0" borderId="0" xfId="0" applyFont="1" applyAlignment="1">
      <alignment horizontal="center" vertical="center" readingOrder="2"/>
    </xf>
    <xf numFmtId="0" fontId="56" fillId="0" borderId="0" xfId="0" applyFont="1" applyAlignment="1">
      <alignment horizontal="center" vertical="center" readingOrder="2"/>
    </xf>
    <xf numFmtId="168" fontId="44" fillId="0" borderId="0" xfId="0" applyNumberFormat="1" applyFont="1" applyAlignment="1">
      <alignment horizontal="right" vertical="top" readingOrder="1"/>
    </xf>
  </cellXfs>
  <cellStyles count="47">
    <cellStyle name="20% - הדגשה1" xfId="24" builtinId="30" customBuiltin="1"/>
    <cellStyle name="20% - הדגשה2" xfId="28" builtinId="34" customBuiltin="1"/>
    <cellStyle name="20% - הדגשה3" xfId="32" builtinId="38" customBuiltin="1"/>
    <cellStyle name="20% - הדגשה4" xfId="36" builtinId="42" customBuiltin="1"/>
    <cellStyle name="20% - הדגשה5" xfId="40" builtinId="46" customBuiltin="1"/>
    <cellStyle name="20% - הדגשה6" xfId="44" builtinId="50" customBuiltin="1"/>
    <cellStyle name="40% - הדגשה1" xfId="25" builtinId="31" customBuiltin="1"/>
    <cellStyle name="40% - הדגשה2" xfId="29" builtinId="35" customBuiltin="1"/>
    <cellStyle name="40% - הדגשה3" xfId="33" builtinId="39" customBuiltin="1"/>
    <cellStyle name="40% - הדגשה4" xfId="37" builtinId="43" customBuiltin="1"/>
    <cellStyle name="40% - הדגשה5" xfId="41" builtinId="47" customBuiltin="1"/>
    <cellStyle name="40% - הדגשה6" xfId="45" builtinId="51" customBuiltin="1"/>
    <cellStyle name="60% - הדגשה1" xfId="26" builtinId="32" customBuiltin="1"/>
    <cellStyle name="60% - הדגשה2" xfId="30" builtinId="36" customBuiltin="1"/>
    <cellStyle name="60% - הדגשה3" xfId="34" builtinId="40" customBuiltin="1"/>
    <cellStyle name="60% - הדגשה4" xfId="38" builtinId="44" customBuiltin="1"/>
    <cellStyle name="60% - הדגשה5" xfId="42" builtinId="48" customBuiltin="1"/>
    <cellStyle name="60% - הדגשה6" xfId="46" builtinId="52" customBuiltin="1"/>
    <cellStyle name="Comma" xfId="1" builtinId="3" customBuiltin="1"/>
    <cellStyle name="Currency" xfId="3" builtinId="4" customBuiltin="1"/>
    <cellStyle name="Normal" xfId="0" builtinId="0" customBuiltin="1"/>
    <cellStyle name="Percent" xfId="5" builtinId="5" customBuiltin="1"/>
    <cellStyle name="הדגשה1" xfId="23" builtinId="29" customBuiltin="1"/>
    <cellStyle name="הדגשה2" xfId="27" builtinId="33" customBuiltin="1"/>
    <cellStyle name="הדגשה3" xfId="31" builtinId="37" customBuiltin="1"/>
    <cellStyle name="הדגשה4" xfId="35" builtinId="41" customBuiltin="1"/>
    <cellStyle name="הדגשה5" xfId="39" builtinId="45" customBuiltin="1"/>
    <cellStyle name="הדגשה6" xfId="43" builtinId="49" customBuiltin="1"/>
    <cellStyle name="הערה" xfId="20" builtinId="10" customBuiltin="1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1" builtinId="53" customBuiltin="1"/>
    <cellStyle name="כותרת" xfId="6" builtinId="15" customBuiltin="1"/>
    <cellStyle name="כותרת 1" xfId="7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מטבע [0]" xfId="4" builtinId="7" customBuiltin="1"/>
    <cellStyle name="ניטראלי" xfId="13" builtinId="28" customBuiltin="1"/>
    <cellStyle name="סה&quot;כ" xfId="22" builtinId="25" customBuiltin="1"/>
    <cellStyle name="פלט" xfId="15" builtinId="21" customBuiltin="1"/>
    <cellStyle name="פסיק [0]" xfId="2" builtinId="6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Tahoma"/>
        <family val="2"/>
        <scheme val="none"/>
      </font>
      <numFmt numFmtId="34" formatCode="_ &quot;₪&quot;\ * #,##0.00_ ;_ &quot;₪&quot;\ * \-#,##0.00_ ;_ &quot;₪&quot;\ * &quot;-&quot;??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numFmt numFmtId="34" formatCode="_ &quot;₪&quot;\ * #,##0.00_ ;_ &quot;₪&quot;\ * \-#,##0.00_ ;_ &quot;₪&quot;\ * &quot;-&quot;??_ ;_ @_ "/>
      <alignment horizontal="general" vertical="center" textRotation="0" wrapText="0" indent="0" justifyLastLine="0" shrinkToFit="0" readingOrder="2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general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ebo"/>
        <scheme val="none"/>
      </font>
      <alignment horizontal="general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general" vertical="center" textRotation="0" wrapText="0" indent="0" justifyLastLine="0" shrinkToFit="0" readingOrder="2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general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Tahoma"/>
        <family val="2"/>
        <scheme val="none"/>
      </font>
      <numFmt numFmtId="34" formatCode="_ &quot;₪&quot;\ * #,##0.00_ ;_ &quot;₪&quot;\ * \-#,##0.00_ ;_ &quot;₪&quot;\ * &quot;-&quot;??_ ;_ @_ 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numFmt numFmtId="34" formatCode="_ &quot;₪&quot;\ * #,##0.00_ ;_ &quot;₪&quot;\ * \-#,##0.00_ ;_ &quot;₪&quot;\ * &quot;-&quot;??_ ;_ @_ "/>
      <alignment horizontal="left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Tahoma"/>
        <family val="2"/>
        <scheme val="none"/>
      </font>
      <alignment horizontal="right" vertical="center" textRotation="0" wrapText="0" indent="1" justifyLastLine="0" shrinkToFit="0" readingOrder="2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right" vertical="center" textRotation="0" wrapText="0" indent="1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Tahoma"/>
        <family val="2"/>
        <scheme val="none"/>
      </font>
      <alignment horizontal="right" vertical="center" textRotation="0" wrapText="0" indent="1" justifyLastLine="0" shrinkToFit="0" readingOrder="2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right" vertical="center" textRotation="0" wrapText="0" indent="1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Heebo"/>
        <scheme val="none"/>
      </font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14999847407452621"/>
        <name val="Heebo"/>
        <scheme val="none"/>
      </font>
      <alignment horizontal="left" vertical="center" textRotation="0" wrapText="0" indent="1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מחשבון" pivot="0" count="7" xr9:uid="{FB5C0701-2886-4C3E-9936-E8EEE093663B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492061594979466E-2"/>
          <c:y val="2.7083989501312328E-2"/>
          <c:w val="0.98650793840502038"/>
          <c:h val="0.9729160640634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48-4201-BAAD-1F086C26B8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48-4201-BAAD-1F086C26B8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48-4201-BAAD-1F086C26B8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48-4201-BAAD-1F086C26B85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48-4201-BAAD-1F086C26B851}"/>
              </c:ext>
            </c:extLst>
          </c:dPt>
          <c:cat>
            <c:multiLvlStrRef>
              <c:f>'שווי נקי אישי'!$U$2:$U$6</c:f>
            </c:multiLvlStrRef>
          </c:cat>
          <c:val>
            <c:numRef>
              <c:f>'שווי נקי אישי'!$V$2:$V$6</c:f>
              <c:numCache>
                <c:formatCode>;;;</c:formatCode>
                <c:ptCount val="5"/>
                <c:pt idx="0">
                  <c:v>42500</c:v>
                </c:pt>
                <c:pt idx="1">
                  <c:v>98000</c:v>
                </c:pt>
                <c:pt idx="2">
                  <c:v>103000</c:v>
                </c:pt>
                <c:pt idx="3">
                  <c:v>475000</c:v>
                </c:pt>
                <c:pt idx="4">
                  <c:v>1205000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8-4201-BAAD-1F086C26B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4827560"/>
        <c:axId val="454824280"/>
      </c:barChart>
      <c:catAx>
        <c:axId val="454827560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454824280"/>
        <c:crosses val="autoZero"/>
        <c:auto val="1"/>
        <c:lblAlgn val="ctr"/>
        <c:lblOffset val="100"/>
        <c:noMultiLvlLbl val="0"/>
      </c:catAx>
      <c:valAx>
        <c:axId val="454824280"/>
        <c:scaling>
          <c:orientation val="maxMin"/>
        </c:scaling>
        <c:delete val="1"/>
        <c:axPos val="b"/>
        <c:numFmt formatCode=";;;" sourceLinked="1"/>
        <c:majorTickMark val="none"/>
        <c:minorTickMark val="none"/>
        <c:tickLblPos val="nextTo"/>
        <c:crossAx val="45482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847769028871391E-2"/>
          <c:w val="0.98921611245829677"/>
          <c:h val="0.978152230971128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C-4B3B-8B04-0B4CF1CB223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28-4604-8B1E-A73A7B962075}"/>
              </c:ext>
            </c:extLst>
          </c:dPt>
          <c:cat>
            <c:multiLvlStrRef>
              <c:f>'שווי נקי אישי'!$X$2:$X$3</c:f>
            </c:multiLvlStrRef>
          </c:cat>
          <c:val>
            <c:numRef>
              <c:f>'שווי נקי אישי'!$Y$2:$Y$3</c:f>
              <c:numCache>
                <c:formatCode>;;;</c:formatCode>
                <c:ptCount val="2"/>
                <c:pt idx="0">
                  <c:v>1923500</c:v>
                </c:pt>
                <c:pt idx="1">
                  <c:v>652500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C-4B3B-8B04-0B4CF1CB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5321912"/>
        <c:axId val="335319944"/>
      </c:barChart>
      <c:catAx>
        <c:axId val="335321912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335319944"/>
        <c:crosses val="autoZero"/>
        <c:auto val="1"/>
        <c:lblAlgn val="ctr"/>
        <c:lblOffset val="100"/>
        <c:noMultiLvlLbl val="0"/>
      </c:catAx>
      <c:valAx>
        <c:axId val="335319944"/>
        <c:scaling>
          <c:orientation val="maxMin"/>
        </c:scaling>
        <c:delete val="1"/>
        <c:axPos val="t"/>
        <c:numFmt formatCode=";;;" sourceLinked="1"/>
        <c:majorTickMark val="none"/>
        <c:minorTickMark val="none"/>
        <c:tickLblPos val="nextTo"/>
        <c:crossAx val="33532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https://www.klikatnadlan.co.i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8</xdr:col>
      <xdr:colOff>0</xdr:colOff>
      <xdr:row>21</xdr:row>
      <xdr:rowOff>114299</xdr:rowOff>
    </xdr:to>
    <xdr:graphicFrame macro="">
      <xdr:nvGraphicFramePr>
        <xdr:cNvPr id="6" name="תרשים 5" descr="סיכום תרשים הנכסים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285750</xdr:rowOff>
    </xdr:from>
    <xdr:to>
      <xdr:col>13</xdr:col>
      <xdr:colOff>0</xdr:colOff>
      <xdr:row>9</xdr:row>
      <xdr:rowOff>0</xdr:rowOff>
    </xdr:to>
    <xdr:graphicFrame macro="">
      <xdr:nvGraphicFramePr>
        <xdr:cNvPr id="7" name="תרשים 6" descr="תרשים שווי נקי אישי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23</xdr:row>
      <xdr:rowOff>0</xdr:rowOff>
    </xdr:from>
    <xdr:to>
      <xdr:col>14</xdr:col>
      <xdr:colOff>1</xdr:colOff>
      <xdr:row>24</xdr:row>
      <xdr:rowOff>0</xdr:rowOff>
    </xdr:to>
    <xdr:pic>
      <xdr:nvPicPr>
        <xdr:cNvPr id="2" name="תמונה 1" descr="תמונה מופשטת" title="כרזה תחתונ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108" b="76844"/>
        <a:stretch/>
      </xdr:blipFill>
      <xdr:spPr>
        <a:xfrm flipH="1">
          <a:off x="123826" y="6743700"/>
          <a:ext cx="8248650" cy="18097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</xdr:row>
      <xdr:rowOff>152400</xdr:rowOff>
    </xdr:from>
    <xdr:to>
      <xdr:col>4</xdr:col>
      <xdr:colOff>701040</xdr:colOff>
      <xdr:row>1</xdr:row>
      <xdr:rowOff>1219200</xdr:rowOff>
    </xdr:to>
    <xdr:pic>
      <xdr:nvPicPr>
        <xdr:cNvPr id="4" name="תמונה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8FE92B-1851-64CE-9026-55038A031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20580" y="266700"/>
          <a:ext cx="1066800" cy="1066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Assets" displayName="TBL_Assets" ref="C4:E25" headerRowDxfId="17" dataDxfId="16" totalsRowDxfId="15">
  <autoFilter ref="C4:E25" xr:uid="{00000000-0009-0000-0100-000001000000}"/>
  <tableColumns count="3">
    <tableColumn id="1" xr3:uid="{00000000-0010-0000-0000-000001000000}" name="קטגוריה" totalsRowLabel="סה&quot;כ" dataDxfId="14" totalsRowDxfId="13"/>
    <tableColumn id="2" xr3:uid="{00000000-0010-0000-0000-000002000000}" name="פריט" dataDxfId="12" totalsRowDxfId="11"/>
    <tableColumn id="3" xr3:uid="{00000000-0010-0000-0000-000003000000}" name="ערך" totalsRowFunction="sum" dataDxfId="10" totalsRowDxfId="9"/>
  </tableColumns>
  <tableStyleInfo name="מחשבון" showFirstColumn="0" showLastColumn="0" showRowStripes="1" showColumnStripes="0"/>
  <extLst>
    <ext xmlns:x14="http://schemas.microsoft.com/office/spreadsheetml/2009/9/main" uri="{504A1905-F514-4f6f-8877-14C23A59335A}">
      <x14:table altTextSummary="הזן את נתוני הנכסים שלך בטבלה זו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Debts" displayName="TBL_Debts" ref="B4:C14" headerRowDxfId="8" dataDxfId="6" totalsRowDxfId="4" headerRowBorderDxfId="7" tableBorderDxfId="5">
  <autoFilter ref="B4:C14" xr:uid="{00000000-0009-0000-0100-000002000000}"/>
  <tableColumns count="2">
    <tableColumn id="1" xr3:uid="{00000000-0010-0000-0100-000001000000}" name="קטגוריה" totalsRowLabel="סה&quot;כ" dataDxfId="3" totalsRowDxfId="2"/>
    <tableColumn id="2" xr3:uid="{00000000-0010-0000-0100-000002000000}" name="ערך" totalsRowFunction="sum" dataDxfId="1" totalsRowDxfId="0"/>
  </tableColumns>
  <tableStyleInfo name="מחשבון" showFirstColumn="0" showLastColumn="0" showRowStripes="1" showColumnStripes="0"/>
  <extLst>
    <ext xmlns:x14="http://schemas.microsoft.com/office/spreadsheetml/2009/9/main" uri="{504A1905-F514-4f6f-8877-14C23A59335A}">
      <x14:table altTextSummary="הזן את נתוני החובות שלך בטבלה זו. "/>
    </ext>
  </extLst>
</table>
</file>

<file path=xl/theme/theme1.xml><?xml version="1.0" encoding="utf-8"?>
<a:theme xmlns:a="http://schemas.openxmlformats.org/drawingml/2006/main" name="Office Theme">
  <a:themeElements>
    <a:clrScheme name="Custom 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FF4747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4">
      <a:majorFont>
        <a:latin typeface="Franklin Gothic Medium"/>
        <a:ea typeface=""/>
        <a:cs typeface=""/>
      </a:majorFont>
      <a:minorFont>
        <a:latin typeface="Tw Cen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1"/>
  <sheetViews>
    <sheetView showGridLines="0" rightToLeft="1" tabSelected="1" zoomScaleNormal="100" workbookViewId="0">
      <selection activeCell="K1" sqref="K1"/>
    </sheetView>
  </sheetViews>
  <sheetFormatPr defaultColWidth="9" defaultRowHeight="13.8" x14ac:dyDescent="0.25"/>
  <cols>
    <col min="1" max="1" width="17.5" style="1" customWidth="1"/>
    <col min="2" max="2" width="4.59765625" style="1" customWidth="1"/>
    <col min="3" max="3" width="2" style="1" customWidth="1"/>
    <col min="4" max="4" width="3.19921875" style="1" customWidth="1"/>
    <col min="5" max="5" width="14.59765625" style="1" customWidth="1"/>
    <col min="6" max="6" width="23.09765625" style="1" customWidth="1"/>
    <col min="7" max="7" width="4.59765625" style="1" customWidth="1"/>
    <col min="8" max="9" width="3.59765625" style="1" customWidth="1"/>
    <col min="10" max="10" width="3.19921875" style="1" customWidth="1"/>
    <col min="11" max="11" width="24.59765625" style="1" customWidth="1"/>
    <col min="12" max="12" width="12.59765625" style="1" customWidth="1"/>
    <col min="13" max="13" width="6.59765625" style="1" customWidth="1"/>
    <col min="14" max="15" width="1.59765625" style="1" customWidth="1"/>
    <col min="16" max="16" width="9" style="8"/>
    <col min="17" max="17" width="22.19921875" style="7" customWidth="1"/>
    <col min="18" max="18" width="12.19921875" style="7" customWidth="1"/>
    <col min="19" max="19" width="9.19921875" style="7" customWidth="1"/>
    <col min="20" max="20" width="9" style="6"/>
    <col min="21" max="21" width="22.19921875" style="6" customWidth="1"/>
    <col min="22" max="22" width="12.19921875" style="6" customWidth="1"/>
    <col min="23" max="23" width="9" style="6"/>
    <col min="24" max="24" width="22.19921875" style="6" customWidth="1"/>
    <col min="25" max="25" width="12.19921875" style="6" customWidth="1"/>
    <col min="26" max="16384" width="9" style="1"/>
  </cols>
  <sheetData>
    <row r="1" spans="1:25" ht="9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 t="s">
        <v>4</v>
      </c>
      <c r="P1" s="12"/>
      <c r="Q1" s="13"/>
      <c r="R1" s="13"/>
      <c r="S1" s="13"/>
      <c r="T1" s="13"/>
      <c r="U1" s="13"/>
      <c r="V1" s="13"/>
      <c r="W1" s="13"/>
      <c r="X1" s="13"/>
      <c r="Y1" s="13"/>
    </row>
    <row r="2" spans="1:25" ht="146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9" t="s">
        <v>5</v>
      </c>
      <c r="R2" s="9">
        <f>SUMIF(TBL_Assets[קטגוריה],'שווי נקי אישי'!Q2,TBL_Assets[ערך])+ROW(Q2)/10000</f>
        <v>42500.000200000002</v>
      </c>
      <c r="S2" s="9">
        <f>_xlfn.RANK.EQ(R2,$R$2:$R$6,0)</f>
        <v>5</v>
      </c>
      <c r="T2" s="13"/>
      <c r="U2" s="9" t="str">
        <f>INDEX($Q$2:$R$6,MATCH(5,$S$2:$S$6,0),1)</f>
        <v>מזומן ושווה ערך למזומן</v>
      </c>
      <c r="V2" s="9">
        <f>ROUND(INDEX($Q$2:$R$6,MATCH(5,$S$2:$S$6,0),2),2)</f>
        <v>42500</v>
      </c>
      <c r="W2" s="13"/>
      <c r="X2" s="10" t="s">
        <v>2</v>
      </c>
      <c r="Y2" s="9">
        <f>SUM(TBL_Assets[ערך])</f>
        <v>1923500</v>
      </c>
    </row>
    <row r="3" spans="1:25" s="5" customFormat="1" ht="35.25" customHeight="1" x14ac:dyDescent="1">
      <c r="A3" s="78"/>
      <c r="B3" s="78"/>
      <c r="C3" s="79" t="s">
        <v>0</v>
      </c>
      <c r="D3" s="80"/>
      <c r="E3" s="81"/>
      <c r="F3" s="81"/>
      <c r="G3" s="45"/>
      <c r="H3" s="44"/>
      <c r="I3" s="43"/>
      <c r="J3" s="43"/>
      <c r="K3" s="43"/>
      <c r="L3" s="43"/>
      <c r="M3" s="14"/>
      <c r="N3" s="14"/>
      <c r="O3" s="14"/>
      <c r="P3" s="16"/>
      <c r="Q3" s="9" t="s">
        <v>6</v>
      </c>
      <c r="R3" s="9">
        <f>SUMIF(TBL_Assets[קטגוריה],'שווי נקי אישי'!Q3,TBL_Assets[ערך])+ROW(Q3)/10000</f>
        <v>1205000.0003</v>
      </c>
      <c r="S3" s="9">
        <f>_xlfn.RANK.EQ(R3,$R$2:$R$6,0)</f>
        <v>1</v>
      </c>
      <c r="T3" s="13"/>
      <c r="U3" s="9" t="str">
        <f>INDEX($Q$2:$R$6,MATCH(4,$S$2:$S$6,0),1)</f>
        <v>חיסכון לפרישה</v>
      </c>
      <c r="V3" s="9">
        <f>ROUND(INDEX($Q$2:$R$6,MATCH(4,$S$2:$S$6,0),2),2)</f>
        <v>98000</v>
      </c>
      <c r="W3" s="13"/>
      <c r="X3" s="10" t="s">
        <v>3</v>
      </c>
      <c r="Y3" s="9">
        <f>SUM(TBL_Debts[ערך])</f>
        <v>652500</v>
      </c>
    </row>
    <row r="4" spans="1:25" s="5" customFormat="1" ht="25.5" customHeight="1" x14ac:dyDescent="0.25">
      <c r="A4" s="14"/>
      <c r="B4" s="14"/>
      <c r="C4" s="83">
        <f>F6-F8</f>
        <v>1271000</v>
      </c>
      <c r="D4" s="83"/>
      <c r="E4" s="83"/>
      <c r="F4" s="83"/>
      <c r="G4" s="83"/>
      <c r="H4" s="83"/>
      <c r="I4" s="43"/>
      <c r="J4" s="46" t="s">
        <v>42</v>
      </c>
      <c r="K4" s="82"/>
      <c r="L4" s="43"/>
      <c r="M4" s="14"/>
      <c r="N4" s="14"/>
      <c r="O4" s="14"/>
      <c r="P4" s="16"/>
      <c r="Q4" s="9" t="s">
        <v>7</v>
      </c>
      <c r="R4" s="9">
        <f>SUMIF(TBL_Assets[קטגוריה],'שווי נקי אישי'!Q4,TBL_Assets[ערך])+ROW(Q4)/10000</f>
        <v>475000.00040000002</v>
      </c>
      <c r="S4" s="9">
        <f>_xlfn.RANK.EQ(R4,$R$2:$R$6,0)</f>
        <v>2</v>
      </c>
      <c r="T4" s="13"/>
      <c r="U4" s="9" t="str">
        <f>INDEX($Q$2:$R$6,MATCH(3,$S$2:$S$6,0),1)</f>
        <v>ביטוח חיים</v>
      </c>
      <c r="V4" s="9">
        <f>ROUND(INDEX($Q$2:$R$6,MATCH(3,$S$2:$S$6,0),2),2)</f>
        <v>103000</v>
      </c>
      <c r="W4" s="13"/>
      <c r="X4" s="17"/>
      <c r="Y4" s="17"/>
    </row>
    <row r="5" spans="1:25" ht="52.5" customHeight="1" x14ac:dyDescent="0.25">
      <c r="A5" s="11"/>
      <c r="B5" s="11"/>
      <c r="C5" s="83"/>
      <c r="D5" s="83"/>
      <c r="E5" s="83"/>
      <c r="F5" s="83"/>
      <c r="G5" s="83"/>
      <c r="H5" s="83"/>
      <c r="I5" s="43"/>
      <c r="J5" s="43"/>
      <c r="K5" s="43"/>
      <c r="L5" s="43"/>
      <c r="M5" s="11"/>
      <c r="N5" s="11"/>
      <c r="O5" s="11"/>
      <c r="P5" s="12"/>
      <c r="Q5" s="9" t="s">
        <v>8</v>
      </c>
      <c r="R5" s="9">
        <f>SUMIF(TBL_Assets[קטגוריה],'שווי נקי אישי'!Q5,TBL_Assets[ערך])+ROW(Q5)/10000</f>
        <v>98000.000499999995</v>
      </c>
      <c r="S5" s="9">
        <f>_xlfn.RANK.EQ(R5,$R$2:$R$6,0)</f>
        <v>4</v>
      </c>
      <c r="T5" s="13"/>
      <c r="U5" s="9" t="str">
        <f>INDEX($Q$2:$R$6,MATCH(2,$S$2:$S$6,0),1)</f>
        <v>השקעות</v>
      </c>
      <c r="V5" s="9">
        <f>ROUND(INDEX($Q$2:$R$6,MATCH(2,$S$2:$S$6,0),2),2)</f>
        <v>475000</v>
      </c>
      <c r="W5" s="13"/>
      <c r="X5" s="13"/>
      <c r="Y5" s="13"/>
    </row>
    <row r="6" spans="1:25" s="4" customFormat="1" ht="18" customHeight="1" x14ac:dyDescent="0.25">
      <c r="A6" s="15"/>
      <c r="B6" s="15"/>
      <c r="C6" s="44"/>
      <c r="D6" s="47"/>
      <c r="E6" s="48" t="s">
        <v>2</v>
      </c>
      <c r="F6" s="49">
        <f>SUM(TBL_Assets[ערך])</f>
        <v>1923500</v>
      </c>
      <c r="G6" s="50"/>
      <c r="H6" s="51"/>
      <c r="I6" s="51"/>
      <c r="J6" s="51"/>
      <c r="K6" s="51"/>
      <c r="L6" s="51"/>
      <c r="M6" s="15"/>
      <c r="N6" s="15"/>
      <c r="O6" s="15"/>
      <c r="P6" s="20"/>
      <c r="Q6" s="9" t="s">
        <v>9</v>
      </c>
      <c r="R6" s="9">
        <f>SUMIF(TBL_Assets[קטגוריה],'שווי נקי אישי'!Q6,TBL_Assets[ערך])+ROW(Q6)/10000</f>
        <v>103000.0006</v>
      </c>
      <c r="S6" s="9">
        <f>_xlfn.RANK.EQ(R6,$R$2:$R$6,0)</f>
        <v>3</v>
      </c>
      <c r="T6" s="13"/>
      <c r="U6" s="9" t="str">
        <f>INDEX($Q$2:$R$6,MATCH(1,$S$2:$S$6,0),1)</f>
        <v>מאפיינים</v>
      </c>
      <c r="V6" s="9">
        <f>ROUND(INDEX($Q$2:$R$6,MATCH(1,$S$2:$S$6,0),2),2)</f>
        <v>1205000</v>
      </c>
      <c r="W6" s="13"/>
      <c r="X6" s="13"/>
      <c r="Y6" s="13"/>
    </row>
    <row r="7" spans="1:25" s="4" customFormat="1" ht="9" customHeight="1" x14ac:dyDescent="0.25">
      <c r="A7" s="15"/>
      <c r="B7" s="15"/>
      <c r="C7" s="44"/>
      <c r="D7" s="48"/>
      <c r="E7" s="48"/>
      <c r="F7" s="52"/>
      <c r="G7" s="44"/>
      <c r="H7" s="44"/>
      <c r="I7" s="44"/>
      <c r="J7" s="44"/>
      <c r="K7" s="44"/>
      <c r="L7" s="44"/>
      <c r="M7" s="15"/>
      <c r="N7" s="15"/>
      <c r="O7" s="15"/>
      <c r="P7" s="20"/>
      <c r="Q7" s="13"/>
      <c r="R7" s="13"/>
      <c r="S7" s="13"/>
      <c r="T7" s="13"/>
      <c r="U7" s="13"/>
      <c r="V7" s="13"/>
      <c r="W7" s="13"/>
      <c r="X7" s="13"/>
      <c r="Y7" s="13"/>
    </row>
    <row r="8" spans="1:25" ht="18" customHeight="1" x14ac:dyDescent="0.25">
      <c r="A8" s="11"/>
      <c r="B8" s="11"/>
      <c r="C8" s="51"/>
      <c r="D8" s="53"/>
      <c r="E8" s="48" t="s">
        <v>3</v>
      </c>
      <c r="F8" s="49">
        <f>SUM(TBL_Debts[ערך])</f>
        <v>652500</v>
      </c>
      <c r="G8" s="44"/>
      <c r="H8" s="44"/>
      <c r="I8" s="44"/>
      <c r="J8" s="44"/>
      <c r="K8" s="44"/>
      <c r="L8" s="44"/>
      <c r="M8" s="11"/>
      <c r="N8" s="11"/>
      <c r="O8" s="11"/>
      <c r="P8" s="12"/>
      <c r="Q8" s="21"/>
      <c r="R8" s="21"/>
      <c r="S8" s="21"/>
      <c r="T8" s="13"/>
      <c r="U8" s="13"/>
      <c r="V8" s="13"/>
      <c r="W8" s="13"/>
      <c r="X8" s="13"/>
      <c r="Y8" s="13"/>
    </row>
    <row r="9" spans="1:25" ht="9" customHeight="1" x14ac:dyDescent="0.25">
      <c r="A9" s="11"/>
      <c r="B9" s="11"/>
      <c r="C9" s="51"/>
      <c r="D9" s="51"/>
      <c r="E9" s="51"/>
      <c r="F9" s="51"/>
      <c r="G9" s="51"/>
      <c r="H9" s="51"/>
      <c r="I9" s="51"/>
      <c r="J9" s="51"/>
      <c r="K9" s="51"/>
      <c r="L9" s="51"/>
      <c r="M9" s="11"/>
      <c r="N9" s="11"/>
      <c r="O9" s="11"/>
      <c r="P9" s="12"/>
      <c r="Q9" s="21"/>
      <c r="R9" s="21"/>
      <c r="S9" s="21"/>
      <c r="T9" s="13"/>
      <c r="U9" s="13"/>
      <c r="V9" s="13"/>
      <c r="W9" s="13"/>
      <c r="X9" s="13"/>
      <c r="Y9" s="13"/>
    </row>
    <row r="10" spans="1:25" ht="12" customHeight="1" x14ac:dyDescent="0.25">
      <c r="A10" s="11"/>
      <c r="B10" s="1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11"/>
      <c r="N10" s="11"/>
      <c r="O10" s="11"/>
      <c r="P10" s="12"/>
      <c r="Q10" s="21"/>
      <c r="R10" s="21"/>
      <c r="S10" s="21"/>
      <c r="T10" s="13"/>
      <c r="U10" s="13"/>
      <c r="V10" s="13"/>
      <c r="W10" s="13"/>
      <c r="X10" s="13"/>
      <c r="Y10" s="13"/>
    </row>
    <row r="11" spans="1:25" s="3" customFormat="1" ht="9" customHeight="1" x14ac:dyDescent="0.25">
      <c r="A11" s="22"/>
      <c r="B11" s="22"/>
      <c r="C11" s="54"/>
      <c r="D11" s="51"/>
      <c r="E11" s="51"/>
      <c r="F11" s="51"/>
      <c r="G11" s="51"/>
      <c r="H11" s="51"/>
      <c r="I11" s="51"/>
      <c r="J11" s="51"/>
      <c r="K11" s="51"/>
      <c r="L11" s="51"/>
      <c r="M11" s="19"/>
      <c r="N11" s="22"/>
      <c r="O11" s="22"/>
      <c r="P11" s="23"/>
      <c r="Q11" s="24"/>
      <c r="R11" s="24"/>
      <c r="S11" s="21"/>
      <c r="T11" s="24"/>
      <c r="U11" s="24"/>
      <c r="V11" s="24"/>
      <c r="W11" s="24"/>
      <c r="X11" s="24"/>
      <c r="Y11" s="24"/>
    </row>
    <row r="12" spans="1:25" s="3" customFormat="1" ht="24.6" x14ac:dyDescent="0.25">
      <c r="A12" s="22"/>
      <c r="B12" s="22"/>
      <c r="C12" s="54"/>
      <c r="D12" s="46" t="s">
        <v>1</v>
      </c>
      <c r="E12" s="54"/>
      <c r="F12" s="54"/>
      <c r="G12" s="48"/>
      <c r="H12" s="54"/>
      <c r="I12" s="54"/>
      <c r="J12" s="54"/>
      <c r="K12" s="54"/>
      <c r="L12" s="54"/>
      <c r="M12" s="19"/>
      <c r="N12" s="22"/>
      <c r="O12" s="22"/>
      <c r="P12" s="23"/>
      <c r="Q12" s="24"/>
      <c r="R12" s="24"/>
      <c r="S12" s="21"/>
      <c r="T12" s="24"/>
      <c r="U12" s="24"/>
      <c r="V12" s="24"/>
      <c r="W12" s="24"/>
      <c r="X12" s="24"/>
      <c r="Y12" s="24"/>
    </row>
    <row r="13" spans="1:25" s="3" customFormat="1" ht="18" customHeight="1" x14ac:dyDescent="0.25">
      <c r="A13" s="22"/>
      <c r="B13" s="22"/>
      <c r="C13" s="54"/>
      <c r="D13" s="55"/>
      <c r="E13" s="54"/>
      <c r="F13" s="54"/>
      <c r="G13" s="48"/>
      <c r="H13" s="54"/>
      <c r="I13" s="54"/>
      <c r="J13" s="56"/>
      <c r="K13" s="48" t="str">
        <f>U6</f>
        <v>מאפיינים</v>
      </c>
      <c r="L13" s="57">
        <f>V6</f>
        <v>1205000</v>
      </c>
      <c r="M13" s="19"/>
      <c r="N13" s="22"/>
      <c r="O13" s="22"/>
      <c r="P13" s="23"/>
      <c r="Q13" s="24"/>
      <c r="R13" s="24"/>
      <c r="S13" s="21"/>
      <c r="T13" s="24"/>
      <c r="U13" s="24"/>
      <c r="V13" s="24"/>
      <c r="W13" s="24"/>
      <c r="X13" s="24"/>
      <c r="Y13" s="24"/>
    </row>
    <row r="14" spans="1:25" s="3" customFormat="1" ht="9" customHeight="1" x14ac:dyDescent="0.25">
      <c r="A14" s="22"/>
      <c r="B14" s="22"/>
      <c r="C14" s="54"/>
      <c r="D14" s="54"/>
      <c r="E14" s="54"/>
      <c r="F14" s="54"/>
      <c r="G14" s="48"/>
      <c r="H14" s="54"/>
      <c r="I14" s="54"/>
      <c r="J14" s="54"/>
      <c r="K14" s="48"/>
      <c r="L14" s="57"/>
      <c r="M14" s="19"/>
      <c r="N14" s="22"/>
      <c r="O14" s="22"/>
      <c r="P14" s="23"/>
      <c r="Q14" s="24"/>
      <c r="R14" s="24"/>
      <c r="S14" s="21"/>
      <c r="T14" s="24"/>
      <c r="U14" s="24"/>
      <c r="V14" s="24"/>
      <c r="W14" s="24"/>
      <c r="X14" s="24"/>
      <c r="Y14" s="24"/>
    </row>
    <row r="15" spans="1:25" s="3" customFormat="1" ht="18" customHeight="1" x14ac:dyDescent="0.25">
      <c r="A15" s="22"/>
      <c r="B15" s="22"/>
      <c r="C15" s="54"/>
      <c r="D15" s="54"/>
      <c r="E15" s="54"/>
      <c r="F15" s="54"/>
      <c r="G15" s="48"/>
      <c r="H15" s="54"/>
      <c r="I15" s="54"/>
      <c r="J15" s="58"/>
      <c r="K15" s="48" t="str">
        <f>U5</f>
        <v>השקעות</v>
      </c>
      <c r="L15" s="57">
        <f>V5</f>
        <v>475000</v>
      </c>
      <c r="M15" s="19"/>
      <c r="N15" s="22"/>
      <c r="O15" s="22"/>
      <c r="P15" s="23"/>
      <c r="Q15" s="24"/>
      <c r="R15" s="24"/>
      <c r="S15" s="21"/>
      <c r="T15" s="24"/>
      <c r="U15" s="24"/>
      <c r="V15" s="24"/>
      <c r="W15" s="24"/>
      <c r="X15" s="24"/>
      <c r="Y15" s="24"/>
    </row>
    <row r="16" spans="1:25" s="3" customFormat="1" ht="9" customHeight="1" x14ac:dyDescent="0.25">
      <c r="A16" s="22"/>
      <c r="B16" s="22"/>
      <c r="C16" s="54"/>
      <c r="D16" s="48"/>
      <c r="E16" s="48"/>
      <c r="F16" s="48"/>
      <c r="G16" s="48"/>
      <c r="H16" s="54"/>
      <c r="I16" s="54"/>
      <c r="J16" s="54"/>
      <c r="K16" s="48"/>
      <c r="L16" s="57"/>
      <c r="M16" s="19"/>
      <c r="N16" s="22"/>
      <c r="O16" s="22"/>
      <c r="P16" s="23"/>
      <c r="Q16" s="21"/>
      <c r="R16" s="21"/>
      <c r="S16" s="21"/>
      <c r="T16" s="24"/>
      <c r="U16" s="24"/>
      <c r="V16" s="24"/>
      <c r="W16" s="24"/>
      <c r="X16" s="24"/>
      <c r="Y16" s="24"/>
    </row>
    <row r="17" spans="1:25" s="3" customFormat="1" ht="18" customHeight="1" x14ac:dyDescent="0.25">
      <c r="A17" s="22"/>
      <c r="B17" s="22"/>
      <c r="C17" s="54"/>
      <c r="D17" s="48"/>
      <c r="E17" s="48"/>
      <c r="F17" s="48"/>
      <c r="G17" s="48"/>
      <c r="H17" s="54"/>
      <c r="I17" s="54"/>
      <c r="J17" s="59"/>
      <c r="K17" s="48" t="str">
        <f>U4</f>
        <v>ביטוח חיים</v>
      </c>
      <c r="L17" s="57">
        <f>V4</f>
        <v>103000</v>
      </c>
      <c r="M17" s="19"/>
      <c r="N17" s="22"/>
      <c r="O17" s="22"/>
      <c r="P17" s="23"/>
      <c r="Q17" s="21"/>
      <c r="R17" s="21"/>
      <c r="S17" s="21"/>
      <c r="T17" s="24"/>
      <c r="U17" s="24"/>
      <c r="V17" s="24"/>
      <c r="W17" s="24"/>
      <c r="X17" s="24"/>
      <c r="Y17" s="24"/>
    </row>
    <row r="18" spans="1:25" s="3" customFormat="1" ht="9" customHeight="1" x14ac:dyDescent="0.25">
      <c r="A18" s="22"/>
      <c r="B18" s="22"/>
      <c r="C18" s="54"/>
      <c r="D18" s="48"/>
      <c r="E18" s="48"/>
      <c r="F18" s="48"/>
      <c r="G18" s="48"/>
      <c r="H18" s="54"/>
      <c r="I18" s="54"/>
      <c r="J18" s="54"/>
      <c r="K18" s="48"/>
      <c r="L18" s="57"/>
      <c r="M18" s="19"/>
      <c r="N18" s="22"/>
      <c r="O18" s="22"/>
      <c r="P18" s="23"/>
      <c r="Q18" s="21"/>
      <c r="R18" s="21"/>
      <c r="S18" s="21"/>
      <c r="T18" s="24"/>
      <c r="U18" s="24"/>
      <c r="V18" s="24"/>
      <c r="W18" s="24"/>
      <c r="X18" s="24"/>
      <c r="Y18" s="24"/>
    </row>
    <row r="19" spans="1:25" s="3" customFormat="1" ht="18" customHeight="1" x14ac:dyDescent="0.25">
      <c r="A19" s="22"/>
      <c r="B19" s="22"/>
      <c r="C19" s="54"/>
      <c r="D19" s="48"/>
      <c r="E19" s="48"/>
      <c r="F19" s="48"/>
      <c r="G19" s="48"/>
      <c r="H19" s="54"/>
      <c r="I19" s="54"/>
      <c r="J19" s="60"/>
      <c r="K19" s="48" t="str">
        <f>U3</f>
        <v>חיסכון לפרישה</v>
      </c>
      <c r="L19" s="57">
        <f>V3</f>
        <v>98000</v>
      </c>
      <c r="M19" s="19"/>
      <c r="N19" s="22"/>
      <c r="O19" s="22"/>
      <c r="P19" s="23"/>
      <c r="Q19" s="21"/>
      <c r="R19" s="21"/>
      <c r="S19" s="21"/>
      <c r="T19" s="24"/>
      <c r="U19" s="24"/>
      <c r="V19" s="24"/>
      <c r="W19" s="24"/>
      <c r="X19" s="24"/>
      <c r="Y19" s="24"/>
    </row>
    <row r="20" spans="1:25" s="3" customFormat="1" ht="9" customHeight="1" x14ac:dyDescent="0.25">
      <c r="A20" s="22"/>
      <c r="B20" s="22"/>
      <c r="C20" s="54"/>
      <c r="D20" s="48"/>
      <c r="E20" s="48"/>
      <c r="F20" s="48"/>
      <c r="G20" s="48"/>
      <c r="H20" s="54"/>
      <c r="I20" s="54"/>
      <c r="J20" s="54"/>
      <c r="K20" s="48"/>
      <c r="L20" s="57"/>
      <c r="M20" s="19"/>
      <c r="N20" s="22"/>
      <c r="O20" s="22"/>
      <c r="P20" s="23"/>
      <c r="Q20" s="21"/>
      <c r="R20" s="21"/>
      <c r="S20" s="21"/>
      <c r="T20" s="24"/>
      <c r="U20" s="24"/>
      <c r="V20" s="24"/>
      <c r="W20" s="24"/>
      <c r="X20" s="24"/>
      <c r="Y20" s="24"/>
    </row>
    <row r="21" spans="1:25" ht="18" customHeight="1" x14ac:dyDescent="0.25">
      <c r="A21" s="11"/>
      <c r="B21" s="11"/>
      <c r="C21" s="51"/>
      <c r="D21" s="48"/>
      <c r="E21" s="48"/>
      <c r="F21" s="48"/>
      <c r="G21" s="48"/>
      <c r="H21" s="54"/>
      <c r="I21" s="54"/>
      <c r="J21" s="61"/>
      <c r="K21" s="48" t="str">
        <f>U2</f>
        <v>מזומן ושווה ערך למזומן</v>
      </c>
      <c r="L21" s="57">
        <f>V2</f>
        <v>42500</v>
      </c>
      <c r="M21" s="11"/>
      <c r="N21" s="11"/>
      <c r="O21" s="11"/>
      <c r="P21" s="12"/>
      <c r="Q21" s="21"/>
      <c r="R21" s="21"/>
      <c r="S21" s="21"/>
      <c r="T21" s="13"/>
      <c r="U21" s="13"/>
      <c r="V21" s="13"/>
      <c r="W21" s="13"/>
      <c r="X21" s="13"/>
      <c r="Y21" s="13"/>
    </row>
    <row r="22" spans="1:25" ht="9" customHeight="1" x14ac:dyDescent="0.25">
      <c r="A22" s="25"/>
      <c r="B22" s="25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25"/>
      <c r="N22" s="25"/>
      <c r="O22" s="25"/>
      <c r="P22" s="26"/>
      <c r="Q22" s="27"/>
      <c r="R22" s="27"/>
      <c r="S22" s="27"/>
      <c r="T22" s="28"/>
      <c r="U22" s="28"/>
      <c r="V22" s="28"/>
      <c r="W22" s="28"/>
      <c r="X22" s="28"/>
      <c r="Y22" s="28"/>
    </row>
    <row r="23" spans="1:25" ht="32.2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7"/>
      <c r="R23" s="27"/>
      <c r="S23" s="27"/>
      <c r="T23" s="28"/>
      <c r="U23" s="28"/>
      <c r="V23" s="28"/>
      <c r="W23" s="28"/>
      <c r="X23" s="28"/>
      <c r="Y23" s="28"/>
    </row>
    <row r="24" spans="1:25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7"/>
      <c r="R24" s="27"/>
      <c r="S24" s="27"/>
      <c r="T24" s="28"/>
      <c r="U24" s="28"/>
      <c r="V24" s="28"/>
      <c r="W24" s="28"/>
      <c r="X24" s="28"/>
      <c r="Y24" s="28"/>
    </row>
    <row r="25" spans="1:25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7"/>
      <c r="R25" s="27"/>
      <c r="S25" s="27"/>
      <c r="T25" s="28"/>
      <c r="U25" s="28"/>
      <c r="V25" s="28"/>
      <c r="W25" s="28"/>
      <c r="X25" s="28"/>
      <c r="Y25" s="28"/>
    </row>
    <row r="26" spans="1:25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7"/>
      <c r="R26" s="27"/>
      <c r="S26" s="27"/>
      <c r="T26" s="28"/>
      <c r="U26" s="28"/>
      <c r="V26" s="28"/>
      <c r="W26" s="28"/>
      <c r="X26" s="28"/>
      <c r="Y26" s="28"/>
    </row>
    <row r="27" spans="1:25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7"/>
      <c r="R27" s="27"/>
      <c r="S27" s="27"/>
      <c r="T27" s="28"/>
      <c r="U27" s="28"/>
      <c r="V27" s="28"/>
      <c r="W27" s="28"/>
      <c r="X27" s="28"/>
      <c r="Y27" s="28"/>
    </row>
    <row r="28" spans="1:25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7"/>
      <c r="R28" s="27"/>
      <c r="S28" s="27"/>
      <c r="T28" s="28"/>
      <c r="U28" s="28"/>
      <c r="V28" s="28"/>
      <c r="W28" s="28"/>
      <c r="X28" s="28"/>
      <c r="Y28" s="28"/>
    </row>
    <row r="29" spans="1:2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27"/>
      <c r="R29" s="27"/>
      <c r="S29" s="27"/>
      <c r="T29" s="28"/>
      <c r="U29" s="28"/>
      <c r="V29" s="28"/>
      <c r="W29" s="28"/>
      <c r="X29" s="28"/>
      <c r="Y29" s="28"/>
    </row>
    <row r="30" spans="1:25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27"/>
      <c r="R30" s="27"/>
      <c r="S30" s="27"/>
      <c r="T30" s="28"/>
      <c r="U30" s="28"/>
      <c r="V30" s="28"/>
      <c r="W30" s="28"/>
      <c r="X30" s="28"/>
      <c r="Y30" s="28"/>
    </row>
    <row r="31" spans="1:25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7"/>
      <c r="R31" s="27"/>
      <c r="S31" s="27"/>
      <c r="T31" s="28"/>
      <c r="U31" s="28"/>
      <c r="V31" s="28"/>
      <c r="W31" s="28"/>
      <c r="X31" s="28"/>
      <c r="Y31" s="28"/>
    </row>
    <row r="32" spans="1:2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  <c r="Q32" s="27"/>
      <c r="R32" s="27"/>
      <c r="S32" s="27"/>
      <c r="T32" s="28"/>
      <c r="U32" s="28"/>
      <c r="V32" s="28"/>
      <c r="W32" s="28"/>
      <c r="X32" s="28"/>
      <c r="Y32" s="28"/>
    </row>
    <row r="33" spans="1:2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  <c r="Q33" s="27"/>
      <c r="R33" s="27"/>
      <c r="S33" s="27"/>
      <c r="T33" s="28"/>
      <c r="U33" s="28"/>
      <c r="V33" s="28"/>
      <c r="W33" s="28"/>
      <c r="X33" s="28"/>
      <c r="Y33" s="28"/>
    </row>
    <row r="34" spans="1:2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  <c r="Q34" s="27"/>
      <c r="R34" s="27"/>
      <c r="S34" s="27"/>
      <c r="T34" s="28"/>
      <c r="U34" s="28"/>
      <c r="V34" s="28"/>
      <c r="W34" s="28"/>
      <c r="X34" s="28"/>
      <c r="Y34" s="28"/>
    </row>
    <row r="35" spans="1:2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7"/>
      <c r="R35" s="27"/>
      <c r="S35" s="27"/>
      <c r="T35" s="28"/>
      <c r="U35" s="28"/>
      <c r="V35" s="28"/>
      <c r="W35" s="28"/>
      <c r="X35" s="28"/>
      <c r="Y35" s="28"/>
    </row>
    <row r="36" spans="1:25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  <c r="Q36" s="27"/>
      <c r="R36" s="27"/>
      <c r="S36" s="27"/>
      <c r="T36" s="28"/>
      <c r="U36" s="28"/>
      <c r="V36" s="28"/>
      <c r="W36" s="28"/>
      <c r="X36" s="28"/>
      <c r="Y36" s="28"/>
    </row>
    <row r="37" spans="1:2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7"/>
      <c r="R37" s="27"/>
      <c r="S37" s="27"/>
      <c r="T37" s="28"/>
      <c r="U37" s="28"/>
      <c r="V37" s="28"/>
      <c r="W37" s="28"/>
      <c r="X37" s="28"/>
      <c r="Y37" s="28"/>
    </row>
    <row r="38" spans="1:25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7"/>
      <c r="R38" s="27"/>
      <c r="S38" s="27"/>
      <c r="T38" s="28"/>
      <c r="U38" s="28"/>
      <c r="V38" s="28"/>
      <c r="W38" s="28"/>
      <c r="X38" s="28"/>
      <c r="Y38" s="28"/>
    </row>
    <row r="39" spans="1:25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7"/>
      <c r="R39" s="27"/>
      <c r="S39" s="27"/>
      <c r="T39" s="28"/>
      <c r="U39" s="28"/>
      <c r="V39" s="28"/>
      <c r="W39" s="28"/>
      <c r="X39" s="28"/>
      <c r="Y39" s="28"/>
    </row>
    <row r="40" spans="1:25" s="2" customFormat="1" ht="20.399999999999999" x14ac:dyDescent="0.25">
      <c r="A40" s="29"/>
      <c r="B40" s="29"/>
      <c r="C40" s="29"/>
      <c r="D40" s="25"/>
      <c r="E40" s="25"/>
      <c r="F40" s="25"/>
      <c r="G40" s="25"/>
      <c r="H40" s="25"/>
      <c r="I40" s="25"/>
      <c r="J40" s="25"/>
      <c r="K40" s="25"/>
      <c r="L40" s="25"/>
      <c r="M40" s="29"/>
      <c r="N40" s="29"/>
      <c r="O40" s="29"/>
      <c r="P40" s="30"/>
      <c r="Q40" s="27"/>
      <c r="R40" s="27"/>
      <c r="S40" s="27"/>
      <c r="T40" s="31"/>
      <c r="U40" s="31"/>
      <c r="V40" s="31"/>
      <c r="W40" s="31"/>
      <c r="X40" s="31"/>
      <c r="Y40" s="31"/>
    </row>
    <row r="41" spans="1:25" ht="20.399999999999999" x14ac:dyDescent="0.25">
      <c r="A41" s="25"/>
      <c r="B41" s="25"/>
      <c r="C41" s="25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6"/>
      <c r="Q41" s="27"/>
      <c r="R41" s="27"/>
      <c r="S41" s="27"/>
      <c r="T41" s="28"/>
      <c r="U41" s="28"/>
      <c r="V41" s="28"/>
      <c r="W41" s="28"/>
      <c r="X41" s="28"/>
      <c r="Y41" s="28"/>
    </row>
  </sheetData>
  <sortState xmlns:xlrd2="http://schemas.microsoft.com/office/spreadsheetml/2017/richdata2" ref="Q16:R20">
    <sortCondition descending="1" ref="R3:R7"/>
  </sortState>
  <mergeCells count="1">
    <mergeCell ref="C4:H5"/>
  </mergeCells>
  <dataValidations count="1">
    <dataValidation allowBlank="1" showInputMessage="1" showErrorMessage="1" promptTitle="שווי נקי אישי" prompt="_x000a_הזן את נתוני הנכסים והחובות בכרטיסיות הבאות. _x000a__x000a_כל הנתונים והגרפים בכרטיסיה זו יתעדכנו באופן אוטומטי." sqref="A1" xr:uid="{00000000-0002-0000-0000-000000000000}"/>
  </dataValidations>
  <printOptions horizontalCentered="1" verticalCentered="1"/>
  <pageMargins left="0.5" right="0.5" top="0.3" bottom="0.3" header="0" footer="0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B1:G25"/>
  <sheetViews>
    <sheetView showGridLines="0" rightToLeft="1" zoomScaleNormal="100" workbookViewId="0">
      <pane ySplit="4" topLeftCell="A5" activePane="bottomLeft" state="frozen"/>
      <selection pane="bottomLeft" activeCell="J9" sqref="J9"/>
    </sheetView>
  </sheetViews>
  <sheetFormatPr defaultColWidth="9" defaultRowHeight="24" customHeight="1" x14ac:dyDescent="0.25"/>
  <cols>
    <col min="1" max="1" width="9" style="40"/>
    <col min="2" max="2" width="1.5" style="40" customWidth="1"/>
    <col min="3" max="3" width="26.59765625" style="40" customWidth="1"/>
    <col min="4" max="4" width="36.59765625" style="40" customWidth="1"/>
    <col min="5" max="5" width="19" style="42" customWidth="1"/>
    <col min="6" max="6" width="1.59765625" style="42" customWidth="1"/>
    <col min="7" max="7" width="16.59765625" style="42" customWidth="1"/>
    <col min="8" max="16384" width="9" style="40"/>
  </cols>
  <sheetData>
    <row r="1" spans="2:7" ht="9" customHeight="1" x14ac:dyDescent="0.25">
      <c r="B1" s="18"/>
      <c r="C1" s="18"/>
      <c r="D1" s="18"/>
      <c r="E1" s="32"/>
      <c r="F1" s="33" t="s">
        <v>4</v>
      </c>
      <c r="G1" s="34"/>
    </row>
    <row r="2" spans="2:7" ht="43.2" x14ac:dyDescent="0.25">
      <c r="B2" s="18"/>
      <c r="C2" s="63" t="s">
        <v>10</v>
      </c>
      <c r="D2" s="64"/>
      <c r="E2" s="65"/>
      <c r="F2" s="32"/>
      <c r="G2" s="34"/>
    </row>
    <row r="3" spans="2:7" ht="30" customHeight="1" x14ac:dyDescent="0.25">
      <c r="B3" s="18"/>
      <c r="C3" s="48"/>
      <c r="D3" s="48"/>
      <c r="E3" s="66"/>
      <c r="F3" s="32"/>
      <c r="G3" s="34"/>
    </row>
    <row r="4" spans="2:7" ht="30" customHeight="1" x14ac:dyDescent="0.25">
      <c r="B4" s="18"/>
      <c r="C4" s="48" t="s">
        <v>11</v>
      </c>
      <c r="D4" s="48" t="s">
        <v>12</v>
      </c>
      <c r="E4" s="66" t="s">
        <v>31</v>
      </c>
      <c r="F4" s="32"/>
      <c r="G4" s="34"/>
    </row>
    <row r="5" spans="2:7" ht="24" customHeight="1" x14ac:dyDescent="0.25">
      <c r="B5" s="18"/>
      <c r="C5" s="67" t="s">
        <v>6</v>
      </c>
      <c r="D5" s="67" t="s">
        <v>43</v>
      </c>
      <c r="E5" s="68">
        <v>560000</v>
      </c>
      <c r="F5" s="32"/>
      <c r="G5" s="34"/>
    </row>
    <row r="6" spans="2:7" ht="24" customHeight="1" x14ac:dyDescent="0.25">
      <c r="B6" s="18"/>
      <c r="C6" s="67" t="s">
        <v>6</v>
      </c>
      <c r="D6" s="67" t="s">
        <v>13</v>
      </c>
      <c r="E6" s="68">
        <v>255000</v>
      </c>
      <c r="F6" s="32"/>
      <c r="G6" s="34"/>
    </row>
    <row r="7" spans="2:7" ht="24" customHeight="1" x14ac:dyDescent="0.25">
      <c r="B7" s="18"/>
      <c r="C7" s="67" t="s">
        <v>8</v>
      </c>
      <c r="D7" s="67" t="s">
        <v>14</v>
      </c>
      <c r="E7" s="68">
        <v>98000</v>
      </c>
      <c r="F7" s="32"/>
      <c r="G7" s="34"/>
    </row>
    <row r="8" spans="2:7" ht="24" customHeight="1" x14ac:dyDescent="0.25">
      <c r="B8" s="18"/>
      <c r="C8" s="67" t="s">
        <v>7</v>
      </c>
      <c r="D8" s="67" t="s">
        <v>15</v>
      </c>
      <c r="E8" s="68">
        <v>53000</v>
      </c>
      <c r="F8" s="32"/>
      <c r="G8" s="34"/>
    </row>
    <row r="9" spans="2:7" ht="24" customHeight="1" x14ac:dyDescent="0.25">
      <c r="B9" s="18"/>
      <c r="C9" s="67" t="s">
        <v>7</v>
      </c>
      <c r="D9" s="67" t="s">
        <v>16</v>
      </c>
      <c r="E9" s="68">
        <v>25000</v>
      </c>
      <c r="F9" s="32"/>
      <c r="G9" s="34"/>
    </row>
    <row r="10" spans="2:7" ht="24" customHeight="1" x14ac:dyDescent="0.25">
      <c r="B10" s="18"/>
      <c r="C10" s="67" t="s">
        <v>7</v>
      </c>
      <c r="D10" s="67" t="s">
        <v>17</v>
      </c>
      <c r="E10" s="68">
        <v>33000</v>
      </c>
      <c r="F10" s="32"/>
      <c r="G10" s="34"/>
    </row>
    <row r="11" spans="2:7" ht="24" customHeight="1" x14ac:dyDescent="0.25">
      <c r="B11" s="18"/>
      <c r="C11" s="67" t="s">
        <v>7</v>
      </c>
      <c r="D11" s="67" t="s">
        <v>18</v>
      </c>
      <c r="E11" s="68">
        <v>74000</v>
      </c>
      <c r="F11" s="32"/>
      <c r="G11" s="34"/>
    </row>
    <row r="12" spans="2:7" ht="24" customHeight="1" x14ac:dyDescent="0.25">
      <c r="B12" s="18"/>
      <c r="C12" s="67" t="s">
        <v>7</v>
      </c>
      <c r="D12" s="67" t="s">
        <v>19</v>
      </c>
      <c r="E12" s="68">
        <v>20000</v>
      </c>
      <c r="F12" s="32"/>
      <c r="G12" s="34"/>
    </row>
    <row r="13" spans="2:7" ht="24" customHeight="1" x14ac:dyDescent="0.25">
      <c r="B13" s="18"/>
      <c r="C13" s="67" t="s">
        <v>7</v>
      </c>
      <c r="D13" s="67" t="s">
        <v>20</v>
      </c>
      <c r="E13" s="68">
        <v>250000</v>
      </c>
      <c r="F13" s="32"/>
      <c r="G13" s="34"/>
    </row>
    <row r="14" spans="2:7" ht="24" customHeight="1" x14ac:dyDescent="0.25">
      <c r="B14" s="18"/>
      <c r="C14" s="67" t="s">
        <v>9</v>
      </c>
      <c r="D14" s="67" t="s">
        <v>21</v>
      </c>
      <c r="E14" s="68">
        <v>18000</v>
      </c>
      <c r="F14" s="32"/>
      <c r="G14" s="34"/>
    </row>
    <row r="15" spans="2:7" ht="24" customHeight="1" x14ac:dyDescent="0.25">
      <c r="B15" s="18"/>
      <c r="C15" s="67" t="s">
        <v>9</v>
      </c>
      <c r="D15" s="67" t="s">
        <v>22</v>
      </c>
      <c r="E15" s="68">
        <v>85000</v>
      </c>
      <c r="F15" s="32"/>
      <c r="G15" s="34"/>
    </row>
    <row r="16" spans="2:7" ht="24" customHeight="1" x14ac:dyDescent="0.25">
      <c r="B16" s="18"/>
      <c r="C16" s="67" t="s">
        <v>7</v>
      </c>
      <c r="D16" s="67" t="s">
        <v>13</v>
      </c>
      <c r="E16" s="68">
        <v>20000</v>
      </c>
      <c r="F16" s="32"/>
      <c r="G16" s="34"/>
    </row>
    <row r="17" spans="2:7" ht="24" customHeight="1" x14ac:dyDescent="0.25">
      <c r="B17" s="18"/>
      <c r="C17" s="67" t="s">
        <v>5</v>
      </c>
      <c r="D17" s="67" t="s">
        <v>23</v>
      </c>
      <c r="E17" s="68">
        <v>35500</v>
      </c>
      <c r="F17" s="32"/>
      <c r="G17" s="34"/>
    </row>
    <row r="18" spans="2:7" ht="24" customHeight="1" x14ac:dyDescent="0.25">
      <c r="B18" s="18"/>
      <c r="C18" s="67" t="s">
        <v>5</v>
      </c>
      <c r="D18" s="67" t="s">
        <v>24</v>
      </c>
      <c r="E18" s="68">
        <v>5000</v>
      </c>
      <c r="F18" s="32"/>
      <c r="G18" s="34"/>
    </row>
    <row r="19" spans="2:7" ht="24" customHeight="1" x14ac:dyDescent="0.25">
      <c r="B19" s="18"/>
      <c r="C19" s="67" t="s">
        <v>5</v>
      </c>
      <c r="D19" s="67" t="s">
        <v>13</v>
      </c>
      <c r="E19" s="68">
        <v>2000</v>
      </c>
      <c r="F19" s="32"/>
      <c r="G19" s="34"/>
    </row>
    <row r="20" spans="2:7" ht="24" customHeight="1" x14ac:dyDescent="0.25">
      <c r="B20" s="18"/>
      <c r="C20" s="67" t="s">
        <v>6</v>
      </c>
      <c r="D20" s="67" t="s">
        <v>25</v>
      </c>
      <c r="E20" s="68">
        <v>55000</v>
      </c>
      <c r="F20" s="32"/>
      <c r="G20" s="34"/>
    </row>
    <row r="21" spans="2:7" ht="24" customHeight="1" x14ac:dyDescent="0.25">
      <c r="B21" s="18"/>
      <c r="C21" s="67" t="s">
        <v>6</v>
      </c>
      <c r="D21" s="67" t="s">
        <v>26</v>
      </c>
      <c r="E21" s="68">
        <v>85000</v>
      </c>
      <c r="F21" s="32"/>
      <c r="G21" s="34"/>
    </row>
    <row r="22" spans="2:7" ht="24" customHeight="1" x14ac:dyDescent="0.25">
      <c r="B22" s="18"/>
      <c r="C22" s="67" t="s">
        <v>6</v>
      </c>
      <c r="D22" s="67" t="s">
        <v>27</v>
      </c>
      <c r="E22" s="68">
        <v>100000</v>
      </c>
      <c r="F22" s="32"/>
      <c r="G22" s="34"/>
    </row>
    <row r="23" spans="2:7" ht="24" customHeight="1" x14ac:dyDescent="0.25">
      <c r="B23" s="18"/>
      <c r="C23" s="67" t="s">
        <v>6</v>
      </c>
      <c r="D23" s="67" t="s">
        <v>28</v>
      </c>
      <c r="E23" s="68">
        <v>50000</v>
      </c>
      <c r="F23" s="32"/>
      <c r="G23" s="34"/>
    </row>
    <row r="24" spans="2:7" ht="24" customHeight="1" x14ac:dyDescent="0.25">
      <c r="B24" s="18"/>
      <c r="C24" s="67" t="s">
        <v>6</v>
      </c>
      <c r="D24" s="67" t="s">
        <v>29</v>
      </c>
      <c r="E24" s="68">
        <v>60000</v>
      </c>
      <c r="F24" s="32"/>
      <c r="G24" s="34"/>
    </row>
    <row r="25" spans="2:7" ht="24" customHeight="1" x14ac:dyDescent="0.25">
      <c r="B25" s="18"/>
      <c r="C25" s="67" t="s">
        <v>6</v>
      </c>
      <c r="D25" s="67" t="s">
        <v>30</v>
      </c>
      <c r="E25" s="68">
        <v>40000</v>
      </c>
      <c r="F25" s="32"/>
      <c r="G25" s="34"/>
    </row>
  </sheetData>
  <dataValidations count="2">
    <dataValidation type="list" allowBlank="1" showInputMessage="1" showErrorMessage="1" sqref="C5:C25" xr:uid="{00000000-0002-0000-0100-000000000000}">
      <formula1>"מזומן ושווה ערך למזומן, מאפיינים, השקעות, חיסכון לפרישה, ביטוח חיים"</formula1>
    </dataValidation>
    <dataValidation allowBlank="1" showInputMessage="1" showErrorMessage="1" prompt="הזן את הנכסים שלך בטבלה שלהלן" sqref="B1" xr:uid="{00000000-0002-0000-0100-000001000000}"/>
  </dataValidations>
  <pageMargins left="0.5" right="0.5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D14"/>
  <sheetViews>
    <sheetView showGridLines="0" rightToLeft="1" workbookViewId="0">
      <pane ySplit="4" topLeftCell="A8" activePane="bottomLeft" state="frozen"/>
      <selection pane="bottomLeft" activeCell="F7" sqref="F7"/>
    </sheetView>
  </sheetViews>
  <sheetFormatPr defaultColWidth="9" defaultRowHeight="24" customHeight="1" x14ac:dyDescent="0.25"/>
  <cols>
    <col min="1" max="1" width="1.5" style="38" customWidth="1"/>
    <col min="2" max="2" width="36.59765625" style="40" customWidth="1"/>
    <col min="3" max="3" width="16.59765625" style="41" customWidth="1"/>
    <col min="4" max="4" width="1.59765625" style="38" customWidth="1"/>
    <col min="5" max="16384" width="9" style="38"/>
  </cols>
  <sheetData>
    <row r="1" spans="1:4" ht="9" customHeight="1" x14ac:dyDescent="0.25">
      <c r="A1" s="22"/>
      <c r="B1" s="18"/>
      <c r="C1" s="35"/>
      <c r="D1" s="36" t="s">
        <v>4</v>
      </c>
    </row>
    <row r="2" spans="1:4" s="39" customFormat="1" ht="43.2" x14ac:dyDescent="0.25">
      <c r="A2" s="37"/>
      <c r="B2" s="69" t="s">
        <v>44</v>
      </c>
      <c r="C2" s="70"/>
      <c r="D2" s="37"/>
    </row>
    <row r="3" spans="1:4" ht="30" customHeight="1" x14ac:dyDescent="0.25">
      <c r="A3" s="22"/>
      <c r="B3" s="48"/>
      <c r="C3" s="71"/>
      <c r="D3" s="22"/>
    </row>
    <row r="4" spans="1:4" ht="30" customHeight="1" x14ac:dyDescent="0.25">
      <c r="A4" s="22"/>
      <c r="B4" s="72" t="s">
        <v>11</v>
      </c>
      <c r="C4" s="73" t="s">
        <v>31</v>
      </c>
      <c r="D4" s="22"/>
    </row>
    <row r="5" spans="1:4" ht="24" customHeight="1" x14ac:dyDescent="0.25">
      <c r="A5" s="22"/>
      <c r="B5" s="74" t="s">
        <v>32</v>
      </c>
      <c r="C5" s="75">
        <v>400000</v>
      </c>
      <c r="D5" s="22"/>
    </row>
    <row r="6" spans="1:4" ht="24" customHeight="1" x14ac:dyDescent="0.25">
      <c r="A6" s="22"/>
      <c r="B6" s="74" t="s">
        <v>33</v>
      </c>
      <c r="C6" s="75">
        <v>50000</v>
      </c>
      <c r="D6" s="22"/>
    </row>
    <row r="7" spans="1:4" ht="24" customHeight="1" x14ac:dyDescent="0.25">
      <c r="A7" s="22"/>
      <c r="B7" s="74" t="s">
        <v>34</v>
      </c>
      <c r="C7" s="75">
        <v>30000</v>
      </c>
      <c r="D7" s="22"/>
    </row>
    <row r="8" spans="1:4" ht="24" customHeight="1" x14ac:dyDescent="0.25">
      <c r="A8" s="22"/>
      <c r="B8" s="74" t="s">
        <v>35</v>
      </c>
      <c r="C8" s="75">
        <v>12500</v>
      </c>
      <c r="D8" s="22"/>
    </row>
    <row r="9" spans="1:4" ht="24" customHeight="1" x14ac:dyDescent="0.25">
      <c r="A9" s="22"/>
      <c r="B9" s="74" t="s">
        <v>36</v>
      </c>
      <c r="C9" s="75">
        <v>65000</v>
      </c>
      <c r="D9" s="22"/>
    </row>
    <row r="10" spans="1:4" ht="24" customHeight="1" x14ac:dyDescent="0.25">
      <c r="A10" s="22"/>
      <c r="B10" s="74" t="s">
        <v>37</v>
      </c>
      <c r="C10" s="75">
        <v>10000</v>
      </c>
      <c r="D10" s="22"/>
    </row>
    <row r="11" spans="1:4" ht="24" customHeight="1" x14ac:dyDescent="0.25">
      <c r="A11" s="22"/>
      <c r="B11" s="74" t="s">
        <v>38</v>
      </c>
      <c r="C11" s="75">
        <v>20000</v>
      </c>
      <c r="D11" s="22"/>
    </row>
    <row r="12" spans="1:4" ht="24" customHeight="1" x14ac:dyDescent="0.25">
      <c r="A12" s="22"/>
      <c r="B12" s="74" t="s">
        <v>39</v>
      </c>
      <c r="C12" s="75">
        <v>5000</v>
      </c>
      <c r="D12" s="22"/>
    </row>
    <row r="13" spans="1:4" ht="24" customHeight="1" x14ac:dyDescent="0.25">
      <c r="A13" s="22"/>
      <c r="B13" s="74" t="s">
        <v>40</v>
      </c>
      <c r="C13" s="75">
        <v>10000</v>
      </c>
      <c r="D13" s="22"/>
    </row>
    <row r="14" spans="1:4" ht="24" customHeight="1" x14ac:dyDescent="0.25">
      <c r="A14" s="22"/>
      <c r="B14" s="76" t="s">
        <v>41</v>
      </c>
      <c r="C14" s="77">
        <v>50000</v>
      </c>
      <c r="D14" s="22"/>
    </row>
  </sheetData>
  <dataValidations count="1">
    <dataValidation allowBlank="1" showInputMessage="1" showErrorMessage="1" prompt="הזן את החובות שלך בטבלה שלהלן" sqref="A1" xr:uid="{00000000-0002-0000-0200-000000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87132-6748-4174-AE8A-87469A37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E2EBC-E0BB-48EC-ACE8-1060704ECCBC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4474E4CB-63DF-481F-AC4D-66F66031B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TM03783862</Templat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שווי נקי אישי</vt:lpstr>
      <vt:lpstr>נכסים</vt:lpstr>
      <vt:lpstr>התחייבויות</vt:lpstr>
      <vt:lpstr>'שווי נקי אישי'!WPrint_Area_W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2019-06-15T18:41:50Z</dcterms:created>
  <dcterms:modified xsi:type="dcterms:W3CDTF">2024-12-22T10:12:14Z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